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60" windowWidth="11355" windowHeight="6150" activeTab="2"/>
  </bookViews>
  <sheets>
    <sheet name="2.sz.melléklet" sheetId="1" r:id="rId1"/>
    <sheet name="3.sz.melléklet" sheetId="2" r:id="rId2"/>
    <sheet name="20. sz. melléklet" sheetId="3" r:id="rId3"/>
    <sheet name="19.sz. melléklet" sheetId="4" r:id="rId4"/>
    <sheet name="16.sz. melléklet" sheetId="5" r:id="rId5"/>
    <sheet name="15.sz. melléklet" sheetId="6" r:id="rId6"/>
    <sheet name="5.sz.melléklet" sheetId="7" r:id="rId7"/>
  </sheets>
  <definedNames/>
  <calcPr fullCalcOnLoad="1"/>
</workbook>
</file>

<file path=xl/comments7.xml><?xml version="1.0" encoding="utf-8"?>
<comments xmlns="http://schemas.openxmlformats.org/spreadsheetml/2006/main">
  <authors>
    <author>PH Őcsény</author>
  </authors>
  <commentList>
    <comment ref="A21" authorId="0">
      <text>
        <r>
          <rPr>
            <b/>
            <sz val="8"/>
            <rFont val="Tahoma"/>
            <family val="0"/>
          </rPr>
          <t>PH Őcsény: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<sst xmlns="http://schemas.openxmlformats.org/spreadsheetml/2006/main" count="505" uniqueCount="324">
  <si>
    <t>Cim</t>
  </si>
  <si>
    <t>Kiemelt előirányzat</t>
  </si>
  <si>
    <t>Előirányzat csoport</t>
  </si>
  <si>
    <t>Előirányzat</t>
  </si>
  <si>
    <t>B e v é t e l e k  m e g n e v e z é s e</t>
  </si>
  <si>
    <t>Hatósági jogkörhöz köthető bevétel</t>
  </si>
  <si>
    <t>Intézmények egyéb sajátos bevételei</t>
  </si>
  <si>
    <t>Kamat bevétel</t>
  </si>
  <si>
    <t>Intézményi működési bevételek</t>
  </si>
  <si>
    <t>Illetékek</t>
  </si>
  <si>
    <t>Helyi adók</t>
  </si>
  <si>
    <t xml:space="preserve"> - Magánszemélyek kommunnális adója</t>
  </si>
  <si>
    <t xml:space="preserve"> - Iparűzési adó</t>
  </si>
  <si>
    <t>Átengedett központi adók</t>
  </si>
  <si>
    <t xml:space="preserve">- Személyi jövedelemadó helyben maradó része </t>
  </si>
  <si>
    <t xml:space="preserve"> -Jövedelemkülönbség mérséklése</t>
  </si>
  <si>
    <t xml:space="preserve"> -Gépjárműadó</t>
  </si>
  <si>
    <t xml:space="preserve"> - Pótlékok</t>
  </si>
  <si>
    <t>- Bírságok</t>
  </si>
  <si>
    <t>- Termőföld bérbeadás</t>
  </si>
  <si>
    <t>Különféle bírságok, egyéb sajátos bevételek</t>
  </si>
  <si>
    <t xml:space="preserve"> - Szabálysértési bírság, környezetvédelmi bírság</t>
  </si>
  <si>
    <t xml:space="preserve"> - Talajterhelési díj</t>
  </si>
  <si>
    <t xml:space="preserve"> - Egyéb sajátos bevétel</t>
  </si>
  <si>
    <t>Önkormányzatok sajátos működési bevételei</t>
  </si>
  <si>
    <t>Működési bevételek</t>
  </si>
  <si>
    <t>Normatív hozzájárulások</t>
  </si>
  <si>
    <t>Központosított előirányzatok</t>
  </si>
  <si>
    <t>Műk.képtelen önk. támogatása</t>
  </si>
  <si>
    <t>Normatív kötött felhasználású támogatás</t>
  </si>
  <si>
    <t xml:space="preserve"> - Kieg. támogatás egyes közokt. feladatokhoz</t>
  </si>
  <si>
    <t xml:space="preserve"> - Kieg.támogatás egyes szoc. feladatokhoz</t>
  </si>
  <si>
    <t>Fejlesztési célú támogatás</t>
  </si>
  <si>
    <t>Egyéb központi támogatás</t>
  </si>
  <si>
    <t>Önkormányzatok költségvetési támogatása</t>
  </si>
  <si>
    <t>Támogatások</t>
  </si>
  <si>
    <t>BEVÉTELEK MEGNEVEZÉSE</t>
  </si>
  <si>
    <t>Tárgyi eszközök, immat.javak értékesítése</t>
  </si>
  <si>
    <t>Önk.sajátos felhalmozási és tőkebevételei</t>
  </si>
  <si>
    <t xml:space="preserve"> -Vadászati jog értékesitése</t>
  </si>
  <si>
    <t xml:space="preserve"> - Fejlesztési hányad (Vízmű)</t>
  </si>
  <si>
    <t>Felhalmozási és tőke jellegű bevételek</t>
  </si>
  <si>
    <t>Támogatásért. működési bevétel</t>
  </si>
  <si>
    <t>Támogatásért. felhalmozási bevétel</t>
  </si>
  <si>
    <t xml:space="preserve">     - ebből OEP - től átvett pénzeszköz</t>
  </si>
  <si>
    <t>Véglegesen átvett pénzeszköz</t>
  </si>
  <si>
    <t>Előző évi kp.i kv.i kieg. visszatérités</t>
  </si>
  <si>
    <t>Támogatásértékű bevétel</t>
  </si>
  <si>
    <t>Működési célú pénzeszk. átvét. ÁH-n kívülről</t>
  </si>
  <si>
    <t>Felhalmozási célú pénzeszk. átvét ÁH-n kívülről</t>
  </si>
  <si>
    <t>Véglegesen átvett pénzeszközök</t>
  </si>
  <si>
    <t>Támogatási köcsönök visszatérülése</t>
  </si>
  <si>
    <t>Módosította a 12/2007.(VI.22.)</t>
  </si>
  <si>
    <t>Hitelek</t>
  </si>
  <si>
    <t>Tám. kölcsönök visszatér., értékpapír kibocs.</t>
  </si>
  <si>
    <t>Működési célú hitel felvétel</t>
  </si>
  <si>
    <t>Felhalmozási célú hitel felvétel.</t>
  </si>
  <si>
    <t>Pénzforgalom nélküli bevételek</t>
  </si>
  <si>
    <t>Polgármesteri Hivatal bevételei</t>
  </si>
  <si>
    <t>KIADÁSOK MEGNEVEZÉSE</t>
  </si>
  <si>
    <t>Alapilletmények</t>
  </si>
  <si>
    <t>Nyelvpótlék</t>
  </si>
  <si>
    <t>Egyéb kötelező illetménypótlék</t>
  </si>
  <si>
    <t>Rendszeres személyi juttatások</t>
  </si>
  <si>
    <t>Egyéb munkavégzéshez kapcsolódó  juttatás</t>
  </si>
  <si>
    <t>Munkavégzéshez kapcsolódó juttatások</t>
  </si>
  <si>
    <t>Jubileumi jutalom</t>
  </si>
  <si>
    <t>Biztosítási díjak</t>
  </si>
  <si>
    <t>Egyéb sajátos juttatás</t>
  </si>
  <si>
    <t>Foglalkoztatottak sajátos juttatásai</t>
  </si>
  <si>
    <t>Üdülési hozzájárulás</t>
  </si>
  <si>
    <t>Közlekedési költségtérítés</t>
  </si>
  <si>
    <t>Étkezési hozzájárulás</t>
  </si>
  <si>
    <t>Egyéb költségtérítés és hozzárjárulás</t>
  </si>
  <si>
    <t>Személyhez kapcsolódó költségtérítések, hozz.</t>
  </si>
  <si>
    <t>Állományba nem tartozók juttatásai</t>
  </si>
  <si>
    <t>Külső személyi juttatások</t>
  </si>
  <si>
    <t>Részmunkaidőben foglalk. juttatásai</t>
  </si>
  <si>
    <t>Személyi juttatások összesen</t>
  </si>
  <si>
    <t>Társadalombiztosítási járulék</t>
  </si>
  <si>
    <t>Munkaadói járulék</t>
  </si>
  <si>
    <t>Egészségügyi hozzájárulás</t>
  </si>
  <si>
    <t>Táppénz hozzájárulás</t>
  </si>
  <si>
    <t>Munkaadókat terhelő egyéb járulékok</t>
  </si>
  <si>
    <t>Munkaadókat terhelő járulékok</t>
  </si>
  <si>
    <t>Gyógyszer -, vegyszerbeszerzés</t>
  </si>
  <si>
    <t>Irodaszer nyomtatvány</t>
  </si>
  <si>
    <t>Könyv, folyóirat, egyéb információhorhozó</t>
  </si>
  <si>
    <t>Hajtó- és kenőanyagok beszerzése</t>
  </si>
  <si>
    <t>Kisértékű tárgyi eszköz, szellemi termékek</t>
  </si>
  <si>
    <t>Munkaruha, védőruha</t>
  </si>
  <si>
    <t>Egyéb anyagbeszerzés</t>
  </si>
  <si>
    <t>Készletbeszerzések</t>
  </si>
  <si>
    <t>Nem adatátv. távközlési díjak</t>
  </si>
  <si>
    <t>Adatátviteli célú távközlési díjak</t>
  </si>
  <si>
    <t>Egyéb kommunikációs szolgátatások</t>
  </si>
  <si>
    <t>Kommunikációs szolgáltatások</t>
  </si>
  <si>
    <t>Vásárolt élelmezés</t>
  </si>
  <si>
    <t>Bérleti és lízing díjak</t>
  </si>
  <si>
    <t>Szállítási szolgátatás</t>
  </si>
  <si>
    <t>Gázenergia - szolgáltatás díja</t>
  </si>
  <si>
    <t>Villamosenergia - szolgáltatás díja</t>
  </si>
  <si>
    <t>Víz- és csatornadíjak</t>
  </si>
  <si>
    <t>Karbantartási, kisjavítási szolgáltatási kiadás.</t>
  </si>
  <si>
    <t>Egyéb üzemeltetési, fenntartási szolg.kiadások</t>
  </si>
  <si>
    <t>Pénzügyi szolgáltatások kiadásai</t>
  </si>
  <si>
    <t>Szolgáltatási kiadások</t>
  </si>
  <si>
    <t>Vásárolt termékek és szolg. ált.forg.adója</t>
  </si>
  <si>
    <t>Általános forgalmi adó</t>
  </si>
  <si>
    <t>Vásárolt közszolgáltatások</t>
  </si>
  <si>
    <t>Belföldi kiküldetés</t>
  </si>
  <si>
    <t>Reprezentáció</t>
  </si>
  <si>
    <t>Reklám és propagandakiadások</t>
  </si>
  <si>
    <t>Kiküldetés, reprezentáció, reklámkiadások</t>
  </si>
  <si>
    <t>Egyéb dologi kiadások</t>
  </si>
  <si>
    <t>Dologi kiadások összesen</t>
  </si>
  <si>
    <t>Előző évi visszafizetés</t>
  </si>
  <si>
    <t>Különféle költségvetési befizetések</t>
  </si>
  <si>
    <t>Munkáltató által fiz. szja.</t>
  </si>
  <si>
    <t>Adók, díjak egyéb befizetések</t>
  </si>
  <si>
    <t>Adók, díjak, befizetések</t>
  </si>
  <si>
    <t>Kamatkiadások államháztartáson kívülre</t>
  </si>
  <si>
    <t>Kamatkiadások</t>
  </si>
  <si>
    <t>Egyéb folyó kiadások összesen</t>
  </si>
  <si>
    <t xml:space="preserve">Dologi és egyéb folyó kiadások </t>
  </si>
  <si>
    <t>Lakásfenntartási támogatás</t>
  </si>
  <si>
    <t>Időskorúak járadéka</t>
  </si>
  <si>
    <t>Aktív korúak ellátása</t>
  </si>
  <si>
    <t>Ápolási díj</t>
  </si>
  <si>
    <t>Átmeneti segély</t>
  </si>
  <si>
    <t>Temetési segély</t>
  </si>
  <si>
    <t>Közgyógyellátás</t>
  </si>
  <si>
    <t>Szoc.étkeztetés</t>
  </si>
  <si>
    <t>Egyéb rászorultságtól függő ellátások</t>
  </si>
  <si>
    <t>Társadalmi szoc.pol.juttatás</t>
  </si>
  <si>
    <t>Támogatás ért. műk.kiad. önkorm.ktsgv.szervnek</t>
  </si>
  <si>
    <t xml:space="preserve"> - Egészségügyi Gondokság</t>
  </si>
  <si>
    <t xml:space="preserve"> - Sárpilis intézményfenntartó társulás</t>
  </si>
  <si>
    <t xml:space="preserve"> - Hulladék Kezelési Konzorcium</t>
  </si>
  <si>
    <t>Felhalm.célú támogatás nem pü-i vállalkozásoknak</t>
  </si>
  <si>
    <t>Tám.ért. működési kiad. Kistérségi társulásnak</t>
  </si>
  <si>
    <t>Műk.c.pe.átadás non-profit szervnek</t>
  </si>
  <si>
    <t>Műk.c.pe.átadás háztartásoknak</t>
  </si>
  <si>
    <t xml:space="preserve"> - Bursa Hungarica</t>
  </si>
  <si>
    <t xml:space="preserve"> - Gyermektábor hozzájárulás</t>
  </si>
  <si>
    <t>Pénzeszközátadás</t>
  </si>
  <si>
    <t>Beruházási kiadások</t>
  </si>
  <si>
    <t>Beruházások áfája</t>
  </si>
  <si>
    <t>Felújítás</t>
  </si>
  <si>
    <t>Felújítás áfája</t>
  </si>
  <si>
    <t>Beruházás és felújítás összesen</t>
  </si>
  <si>
    <t>Hitel visszafizetése</t>
  </si>
  <si>
    <t>Államháztartási tartalék</t>
  </si>
  <si>
    <t>Általános tartalék</t>
  </si>
  <si>
    <t>Céltartalék</t>
  </si>
  <si>
    <t>Tartalék</t>
  </si>
  <si>
    <t>Polgármesteri Hivatal tényleges kiadása</t>
  </si>
  <si>
    <t>Pénzátadás ÁMK-nak</t>
  </si>
  <si>
    <t>Pénzátadás CKÖ-nek</t>
  </si>
  <si>
    <t>Pénzátadás NKÖ-nek</t>
  </si>
  <si>
    <t>Átadás összesen</t>
  </si>
  <si>
    <t>Polgármesteri Hivatal kiadása</t>
  </si>
  <si>
    <t>Cím</t>
  </si>
  <si>
    <t>Bevételek megnevezése</t>
  </si>
  <si>
    <t>Szolgáltatások ellenértéke</t>
  </si>
  <si>
    <t>Bérleti díjbevételek</t>
  </si>
  <si>
    <t>Intézményi ellátási díj bevételei</t>
  </si>
  <si>
    <t>Alkalmazottak térítése</t>
  </si>
  <si>
    <t>Egyéb alaptevékenység bevétele</t>
  </si>
  <si>
    <t>Működ.kiad.kapcs. Áfa visszatérülés</t>
  </si>
  <si>
    <t>Kiszáml.termékek és szolg. ÁFA-ja</t>
  </si>
  <si>
    <t>Felhalmozási  és tőkejellegű bevét.</t>
  </si>
  <si>
    <t>Müködési pénzeszk.non-profit szerv.től</t>
  </si>
  <si>
    <t>Müködési pénzeszk. álllamházt. belülről</t>
  </si>
  <si>
    <t>Müködési pénzeszk.elkülönített pénzalaptól</t>
  </si>
  <si>
    <t>Támogatás értékű bevételek</t>
  </si>
  <si>
    <t>Támogatási kölcsönök visszatérülése</t>
  </si>
  <si>
    <t>Önkrományzaton belüli pénzeszk.átv.</t>
  </si>
  <si>
    <t>ÁMK bevételei</t>
  </si>
  <si>
    <t>Kiadás megnevezése</t>
  </si>
  <si>
    <t>Közalk. alapilletménye</t>
  </si>
  <si>
    <t>Közalk. egyéb kötelező illetménypótléka</t>
  </si>
  <si>
    <t>Túlóra</t>
  </si>
  <si>
    <t>Helyettesítés</t>
  </si>
  <si>
    <t>Egyéb munkavégzéshez kapcsolodó juttatás</t>
  </si>
  <si>
    <t>Végkielégítés</t>
  </si>
  <si>
    <t>Önk.biztosító pénztárba befizetés</t>
  </si>
  <si>
    <t>Egyéb sajátos juttatás (ped.tov., bet.szab.)</t>
  </si>
  <si>
    <t>Egyéb ktsg.térítés és hozzájárulás</t>
  </si>
  <si>
    <t>Szociális jellegű juttatás</t>
  </si>
  <si>
    <t xml:space="preserve"> </t>
  </si>
  <si>
    <t>Részmu.időben fogl. rendszeres szem.jut.</t>
  </si>
  <si>
    <t>Részmu.időben fogl. Nemrend. szem.jut.</t>
  </si>
  <si>
    <t>TB járulék</t>
  </si>
  <si>
    <t>Táppénz-hozzájárulás</t>
  </si>
  <si>
    <t>Élelmiszer beszerzés</t>
  </si>
  <si>
    <t>Gyógyszerbeszerzés</t>
  </si>
  <si>
    <t>Vegyszerbeszerzés</t>
  </si>
  <si>
    <t>Irodaszer, nyomtatvány beszerzés</t>
  </si>
  <si>
    <t>Könyv beszerzése</t>
  </si>
  <si>
    <t>Folyóirat beszerzése</t>
  </si>
  <si>
    <t>Egyéb információhordozó beszerzése</t>
  </si>
  <si>
    <t>Hajtó- és kenőanyag beszerzés</t>
  </si>
  <si>
    <t>Szakmai anyagok beszerzése</t>
  </si>
  <si>
    <t>Kisértékű t.eszköz, szellemi term. Beszerz.</t>
  </si>
  <si>
    <t>Készletbeszerzés</t>
  </si>
  <si>
    <t>Nem adatátviteli célú távközlési díjak</t>
  </si>
  <si>
    <t>Egyéb kommunikációs szolgáltatások</t>
  </si>
  <si>
    <t>Bérleti díj</t>
  </si>
  <si>
    <t>Szállítási szolgáltatás</t>
  </si>
  <si>
    <t>Gázenergia-szolgáltatás díja</t>
  </si>
  <si>
    <t>Villamosenergia-szolgáltatás díja</t>
  </si>
  <si>
    <t>Viz- és csatornadíjak</t>
  </si>
  <si>
    <t>Karbantartási, kisjavítási szolg. kiadásai</t>
  </si>
  <si>
    <t>Egyéb, üzemeltetési, fenntartási kiadások</t>
  </si>
  <si>
    <t>Pénzügyi szolgáltatások</t>
  </si>
  <si>
    <t>Vásárolt termékek és szolg. ÁFA-ja</t>
  </si>
  <si>
    <t>Áfa befizetés</t>
  </si>
  <si>
    <t>Általános forgalmi adó összesen</t>
  </si>
  <si>
    <t>Reprezentációs kiadás</t>
  </si>
  <si>
    <t>Kiküldetés</t>
  </si>
  <si>
    <t>Vásárolt közszolgáltatás</t>
  </si>
  <si>
    <t>Egyéb dologi kiadás</t>
  </si>
  <si>
    <t>Szellemi tevékenység végzésére kifiz.</t>
  </si>
  <si>
    <t>Dologi kiadások és egyéb folyó kiadások</t>
  </si>
  <si>
    <t>Egyéb pénzbeli juttatás</t>
  </si>
  <si>
    <t>Társadalmi és szoc.pol. juttatás</t>
  </si>
  <si>
    <t>Pénzeszköz átadás</t>
  </si>
  <si>
    <t>Felújítási kiadások</t>
  </si>
  <si>
    <t>Felújítási kiadások áfája</t>
  </si>
  <si>
    <t>Beruházási kiadások áfája</t>
  </si>
  <si>
    <t>ÁMK KIADÁSA ÖSSZESEN</t>
  </si>
  <si>
    <t>sorszám</t>
  </si>
  <si>
    <t>kiemelt előirányzat</t>
  </si>
  <si>
    <t>előirányzat</t>
  </si>
  <si>
    <t>Tám.kölcsönök visszatér, értékpapír kibocs.</t>
  </si>
  <si>
    <t>Pénztátvétel önkormányzattól (állami támogatás)</t>
  </si>
  <si>
    <t>Cigány Kisebbségi Önkormányzat bevételei</t>
  </si>
  <si>
    <t>cím</t>
  </si>
  <si>
    <t>Dologi és egyéb folyó kiadások összesen</t>
  </si>
  <si>
    <t xml:space="preserve"> -  Készletbeszerzés</t>
  </si>
  <si>
    <t xml:space="preserve"> - Kommunikációs szolgáltatások</t>
  </si>
  <si>
    <t xml:space="preserve"> - Szolgáltatási kiadások</t>
  </si>
  <si>
    <t xml:space="preserve"> - Általános fogalmi adó</t>
  </si>
  <si>
    <t xml:space="preserve"> - Vásárolt közszolgáltatás</t>
  </si>
  <si>
    <t xml:space="preserve"> - Kiküldetés, reprezentáció, reklámkiadások</t>
  </si>
  <si>
    <t xml:space="preserve"> - Egyéb dologi kiadások</t>
  </si>
  <si>
    <t>Beruházás és felujitás összesen</t>
  </si>
  <si>
    <t xml:space="preserve">Cigány Kisebbségi Önkormányzat kiadásai </t>
  </si>
  <si>
    <t>Támogatási kölcsön vissz.tér, ép. bevétele</t>
  </si>
  <si>
    <t xml:space="preserve">Hitelek </t>
  </si>
  <si>
    <t>Pénzátvétel önkormányzattól (állami támogatás)</t>
  </si>
  <si>
    <t>Német Kisebbségi Önkormányzat bevételei</t>
  </si>
  <si>
    <t xml:space="preserve">Német Kisebbségi Önkormányzat kiadásai </t>
  </si>
  <si>
    <t>Polgármesteri Hivatal</t>
  </si>
  <si>
    <t>Kiemelt előirányzatok</t>
  </si>
  <si>
    <t>Önkormányzati összesen</t>
  </si>
  <si>
    <t>Általános Művelődési Központ</t>
  </si>
  <si>
    <t>Cigány Kisebbségi Önkormányzat</t>
  </si>
  <si>
    <t>Német Kisebbségi Önkormányzat</t>
  </si>
  <si>
    <t>Támogatásértékű bevételek</t>
  </si>
  <si>
    <t>Támogatási kölcsönök visszatérülése, igénybevétele, értékpapírok kibocsájtásának bevétele</t>
  </si>
  <si>
    <t>ÖSSZESEN</t>
  </si>
  <si>
    <t>Pénzeszköz átadás önkormányzaton belül</t>
  </si>
  <si>
    <t>Intézményi összesen</t>
  </si>
  <si>
    <t>Személyi juttatás</t>
  </si>
  <si>
    <t>Munkáltatót terhelő járulék</t>
  </si>
  <si>
    <t>Dologi kiadás és egyéb folyó kiadás</t>
  </si>
  <si>
    <t>Társadalmi és szociálpolitikai juttatás</t>
  </si>
  <si>
    <t>Beruházás, fejlesztés</t>
  </si>
  <si>
    <t>Hitel visszafizetés</t>
  </si>
  <si>
    <t xml:space="preserve">Tartalék </t>
  </si>
  <si>
    <t>3.szám</t>
  </si>
  <si>
    <t>Önk.által saját hat.körben nyújtott term.ellátás</t>
  </si>
  <si>
    <t>Óvodáztatási támogatás</t>
  </si>
  <si>
    <t>Egyéb térítés</t>
  </si>
  <si>
    <t>Toivábbszámlázott szolgáltatás</t>
  </si>
  <si>
    <t>Egyéb feltételtől függő pótlék</t>
  </si>
  <si>
    <t>2010. évi eredeti előirányzat</t>
  </si>
  <si>
    <t>2010. évi módosított előirányzat</t>
  </si>
  <si>
    <t>2010. évi költségvetési tervezet</t>
  </si>
  <si>
    <t>20010. évi eredeti előirányzat</t>
  </si>
  <si>
    <t>2010. évi költségvetés tervezet</t>
  </si>
  <si>
    <t>2010. évi eredeti előírányzat</t>
  </si>
  <si>
    <t>Továbbszámlázott szolgáltatás</t>
  </si>
  <si>
    <t>Önkéntes nyugdijpénztári befizetés</t>
  </si>
  <si>
    <t>Ruházati költség térités</t>
  </si>
  <si>
    <t>2010.évi várható teljesítés</t>
  </si>
  <si>
    <t xml:space="preserve"> - Készletbeszerzés</t>
  </si>
  <si>
    <t xml:space="preserve"> - Szolgáltatási kiadás</t>
  </si>
  <si>
    <t xml:space="preserve"> - Általános forgalmi adó</t>
  </si>
  <si>
    <t xml:space="preserve"> - Kiküldetés, reprezentáció, reklámkiadás</t>
  </si>
  <si>
    <t xml:space="preserve"> - Egyéb dologi kiadás</t>
  </si>
  <si>
    <t>2010. évi várható teljesítés</t>
  </si>
  <si>
    <t>Felújítások:</t>
  </si>
  <si>
    <t>Sor-szám</t>
  </si>
  <si>
    <t>Megnevezés</t>
  </si>
  <si>
    <t>1.</t>
  </si>
  <si>
    <t>Közösségi tér kialakítása</t>
  </si>
  <si>
    <t>2.</t>
  </si>
  <si>
    <t>Népi iparművészetek Háza</t>
  </si>
  <si>
    <t>3.</t>
  </si>
  <si>
    <t>Útfelújítás</t>
  </si>
  <si>
    <t>4.</t>
  </si>
  <si>
    <t>Könyvtár épület felújítása</t>
  </si>
  <si>
    <t>5.</t>
  </si>
  <si>
    <t>Alsótagozatos iskola felújítása</t>
  </si>
  <si>
    <t>6.</t>
  </si>
  <si>
    <t>Temető, ravatalozó felújítása</t>
  </si>
  <si>
    <t>7.</t>
  </si>
  <si>
    <t>Óvoda felújítás</t>
  </si>
  <si>
    <t xml:space="preserve">8. </t>
  </si>
  <si>
    <t>Gyermekorvosi rendelő akadályment.9200000</t>
  </si>
  <si>
    <t>Összesen</t>
  </si>
  <si>
    <t>Beruházások:</t>
  </si>
  <si>
    <t>Rendezési terv</t>
  </si>
  <si>
    <t>Karbantartási technikai eszközök</t>
  </si>
  <si>
    <t>Informatikai eszközök</t>
  </si>
  <si>
    <t>Erdőtelepítés</t>
  </si>
  <si>
    <t>Mindösszesen</t>
  </si>
  <si>
    <t>Eredeti előirányzat (Bruttó összeg)</t>
  </si>
  <si>
    <t>Módosított előirányzat (bruttó összeg)</t>
  </si>
  <si>
    <t xml:space="preserve">Házvásárlás </t>
  </si>
  <si>
    <t>Várható teljesítés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</si>
</sst>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0.0"/>
    <numFmt numFmtId="166" formatCode="#,##0.00_);[Red]\(#,##0.00\)"/>
    <numFmt numFmtId="167" formatCode="#,##0_);[Red]\(#,##0\)"/>
  </numFmts>
  <fonts count="34">
    <font>
      <sz val="10"/>
      <name val="Arial"/>
      <family val="0"/>
    </font>
    <font>
      <sz val="8.5"/>
      <name val="MS Sans Serif"/>
      <family val="2"/>
    </font>
    <font>
      <sz val="10"/>
      <name val="MS Sans Serif"/>
      <family val="0"/>
    </font>
    <font>
      <b/>
      <sz val="10"/>
      <name val="Arial CE"/>
      <family val="0"/>
    </font>
    <font>
      <b/>
      <sz val="10"/>
      <name val="MS Sans Serif"/>
      <family val="2"/>
    </font>
    <font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0"/>
      <color indexed="9"/>
      <name val="Arial CE"/>
      <family val="2"/>
    </font>
    <font>
      <sz val="10"/>
      <color indexed="9"/>
      <name val="MS Sans Serif"/>
      <family val="0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sz val="14"/>
      <name val="Arial CE"/>
      <family val="0"/>
    </font>
    <font>
      <b/>
      <sz val="8"/>
      <name val="Arial CE"/>
      <family val="2"/>
    </font>
    <font>
      <b/>
      <sz val="10"/>
      <name val="Arial Black"/>
      <family val="0"/>
    </font>
    <font>
      <sz val="10"/>
      <name val="Arial Black"/>
      <family val="0"/>
    </font>
    <font>
      <sz val="12"/>
      <name val="Arial CE"/>
      <family val="0"/>
    </font>
    <font>
      <sz val="12"/>
      <name val="Arial Black"/>
      <family val="0"/>
    </font>
    <font>
      <b/>
      <u val="single"/>
      <sz val="12"/>
      <name val="Arial CE"/>
      <family val="2"/>
    </font>
    <font>
      <b/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 CE"/>
      <family val="2"/>
    </font>
    <font>
      <b/>
      <sz val="9"/>
      <name val="MS Sans Serif"/>
      <family val="2"/>
    </font>
    <font>
      <sz val="9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1" fillId="0" borderId="1" xfId="20" applyNumberFormat="1" applyFont="1" applyFill="1" applyBorder="1" applyAlignment="1" applyProtection="1">
      <alignment horizontal="center" vertical="top" textRotation="90"/>
      <protection/>
    </xf>
    <xf numFmtId="0" fontId="1" fillId="0" borderId="2" xfId="20" applyNumberFormat="1" applyFont="1" applyFill="1" applyBorder="1" applyAlignment="1" applyProtection="1">
      <alignment horizontal="center" vertical="top" textRotation="90" wrapText="1"/>
      <protection/>
    </xf>
    <xf numFmtId="0" fontId="2" fillId="0" borderId="0" xfId="20" applyNumberFormat="1" applyFont="1" applyFill="1" applyBorder="1" applyAlignment="1" applyProtection="1">
      <alignment/>
      <protection/>
    </xf>
    <xf numFmtId="9" fontId="2" fillId="0" borderId="0" xfId="20" applyNumberFormat="1" applyFont="1" applyFill="1" applyBorder="1" applyAlignment="1" applyProtection="1">
      <alignment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5" fillId="0" borderId="3" xfId="20" applyNumberFormat="1" applyFont="1" applyFill="1" applyBorder="1" applyAlignment="1" applyProtection="1">
      <alignment/>
      <protection/>
    </xf>
    <xf numFmtId="0" fontId="5" fillId="0" borderId="4" xfId="20" applyNumberFormat="1" applyFont="1" applyFill="1" applyBorder="1" applyAlignment="1" applyProtection="1">
      <alignment/>
      <protection/>
    </xf>
    <xf numFmtId="0" fontId="2" fillId="0" borderId="1" xfId="20" applyNumberFormat="1" applyFont="1" applyFill="1" applyBorder="1" applyAlignment="1" applyProtection="1">
      <alignment/>
      <protection/>
    </xf>
    <xf numFmtId="0" fontId="4" fillId="0" borderId="1" xfId="20" applyNumberFormat="1" applyFont="1" applyFill="1" applyBorder="1" applyAlignment="1" applyProtection="1">
      <alignment/>
      <protection/>
    </xf>
    <xf numFmtId="0" fontId="2" fillId="0" borderId="2" xfId="20" applyNumberFormat="1" applyFont="1" applyFill="1" applyBorder="1" applyAlignment="1" applyProtection="1">
      <alignment/>
      <protection/>
    </xf>
    <xf numFmtId="0" fontId="3" fillId="0" borderId="2" xfId="20" applyNumberFormat="1" applyFont="1" applyFill="1" applyBorder="1" applyAlignment="1" applyProtection="1">
      <alignment/>
      <protection/>
    </xf>
    <xf numFmtId="9" fontId="2" fillId="0" borderId="0" xfId="20" applyNumberFormat="1" applyFont="1" applyFill="1" applyBorder="1" applyAlignment="1" applyProtection="1">
      <alignment vertical="center"/>
      <protection/>
    </xf>
    <xf numFmtId="0" fontId="4" fillId="0" borderId="2" xfId="20" applyNumberFormat="1" applyFont="1" applyFill="1" applyBorder="1" applyAlignment="1" applyProtection="1">
      <alignment/>
      <protection/>
    </xf>
    <xf numFmtId="0" fontId="3" fillId="0" borderId="0" xfId="20" applyNumberFormat="1" applyFont="1" applyFill="1" applyBorder="1" applyAlignment="1" applyProtection="1">
      <alignment/>
      <protection/>
    </xf>
    <xf numFmtId="41" fontId="2" fillId="0" borderId="0" xfId="20" applyNumberFormat="1" applyFont="1" applyFill="1" applyBorder="1" applyAlignment="1" applyProtection="1">
      <alignment/>
      <protection/>
    </xf>
    <xf numFmtId="0" fontId="5" fillId="0" borderId="2" xfId="20" applyNumberFormat="1" applyFont="1" applyFill="1" applyBorder="1" applyAlignment="1" applyProtection="1">
      <alignment/>
      <protection/>
    </xf>
    <xf numFmtId="0" fontId="5" fillId="0" borderId="5" xfId="20" applyNumberFormat="1" applyFont="1" applyFill="1" applyBorder="1" applyAlignment="1" applyProtection="1">
      <alignment/>
      <protection/>
    </xf>
    <xf numFmtId="0" fontId="4" fillId="0" borderId="2" xfId="20" applyNumberFormat="1" applyFont="1" applyFill="1" applyBorder="1" applyAlignment="1" applyProtection="1">
      <alignment/>
      <protection/>
    </xf>
    <xf numFmtId="0" fontId="3" fillId="0" borderId="2" xfId="20" applyNumberFormat="1" applyFont="1" applyFill="1" applyBorder="1" applyAlignment="1" applyProtection="1">
      <alignment/>
      <protection/>
    </xf>
    <xf numFmtId="9" fontId="4" fillId="0" borderId="0" xfId="20" applyNumberFormat="1" applyFont="1" applyFill="1" applyBorder="1" applyAlignment="1" applyProtection="1">
      <alignment/>
      <protection/>
    </xf>
    <xf numFmtId="10" fontId="5" fillId="0" borderId="0" xfId="20" applyNumberFormat="1" applyFont="1" applyFill="1" applyBorder="1" applyAlignment="1" applyProtection="1">
      <alignment wrapText="1"/>
      <protection/>
    </xf>
    <xf numFmtId="0" fontId="2" fillId="0" borderId="0" xfId="20" applyNumberFormat="1" applyFont="1" applyFill="1" applyBorder="1" applyAlignment="1" applyProtection="1">
      <alignment vertical="center"/>
      <protection/>
    </xf>
    <xf numFmtId="9" fontId="2" fillId="0" borderId="0" xfId="20" applyNumberFormat="1" applyFont="1" applyFill="1" applyBorder="1" applyAlignment="1" applyProtection="1">
      <alignment horizontal="center"/>
      <protection/>
    </xf>
    <xf numFmtId="0" fontId="2" fillId="2" borderId="0" xfId="20" applyNumberFormat="1" applyFont="1" applyFill="1" applyBorder="1" applyAlignment="1" applyProtection="1">
      <alignment/>
      <protection/>
    </xf>
    <xf numFmtId="0" fontId="5" fillId="2" borderId="0" xfId="20" applyNumberFormat="1" applyFont="1" applyFill="1" applyBorder="1" applyAlignment="1" applyProtection="1">
      <alignment/>
      <protection/>
    </xf>
    <xf numFmtId="0" fontId="3" fillId="0" borderId="5" xfId="20" applyNumberFormat="1" applyFont="1" applyFill="1" applyBorder="1" applyAlignment="1" applyProtection="1">
      <alignment/>
      <protection/>
    </xf>
    <xf numFmtId="0" fontId="4" fillId="0" borderId="1" xfId="20" applyNumberFormat="1" applyFont="1" applyFill="1" applyBorder="1" applyAlignment="1" applyProtection="1">
      <alignment horizontal="center" vertical="center"/>
      <protection/>
    </xf>
    <xf numFmtId="0" fontId="4" fillId="0" borderId="2" xfId="20" applyNumberFormat="1" applyFont="1" applyFill="1" applyBorder="1" applyAlignment="1" applyProtection="1">
      <alignment horizontal="center" vertical="center"/>
      <protection/>
    </xf>
    <xf numFmtId="0" fontId="3" fillId="0" borderId="2" xfId="20" applyNumberFormat="1" applyFont="1" applyFill="1" applyBorder="1" applyAlignment="1" applyProtection="1">
      <alignment horizontal="left" vertical="center"/>
      <protection/>
    </xf>
    <xf numFmtId="0" fontId="5" fillId="0" borderId="6" xfId="20" applyNumberFormat="1" applyFont="1" applyFill="1" applyBorder="1" applyAlignment="1" applyProtection="1">
      <alignment/>
      <protection/>
    </xf>
    <xf numFmtId="0" fontId="5" fillId="0" borderId="7" xfId="20" applyNumberFormat="1" applyFont="1" applyFill="1" applyBorder="1" applyAlignment="1" applyProtection="1">
      <alignment/>
      <protection/>
    </xf>
    <xf numFmtId="0" fontId="5" fillId="0" borderId="8" xfId="22" applyNumberFormat="1" applyFont="1" applyFill="1" applyBorder="1" applyAlignment="1" applyProtection="1">
      <alignment/>
      <protection/>
    </xf>
    <xf numFmtId="0" fontId="5" fillId="0" borderId="8" xfId="22" applyNumberFormat="1" applyFont="1" applyFill="1" applyBorder="1" applyAlignment="1" applyProtection="1">
      <alignment textRotation="90"/>
      <protection/>
    </xf>
    <xf numFmtId="3" fontId="5" fillId="0" borderId="8" xfId="26" applyNumberFormat="1" applyFont="1" applyFill="1" applyBorder="1" applyAlignment="1" applyProtection="1">
      <alignment/>
      <protection/>
    </xf>
    <xf numFmtId="41" fontId="5" fillId="0" borderId="8" xfId="26" applyNumberFormat="1" applyFont="1" applyFill="1" applyBorder="1" applyAlignment="1" applyProtection="1">
      <alignment/>
      <protection/>
    </xf>
    <xf numFmtId="0" fontId="5" fillId="0" borderId="0" xfId="22" applyNumberFormat="1" applyFont="1" applyFill="1" applyBorder="1" applyAlignment="1" applyProtection="1">
      <alignment/>
      <protection/>
    </xf>
    <xf numFmtId="0" fontId="12" fillId="0" borderId="8" xfId="22" applyNumberFormat="1" applyFont="1" applyFill="1" applyBorder="1" applyAlignment="1" applyProtection="1">
      <alignment/>
      <protection/>
    </xf>
    <xf numFmtId="0" fontId="12" fillId="0" borderId="8" xfId="22" applyNumberFormat="1" applyFont="1" applyFill="1" applyBorder="1" applyAlignment="1" applyProtection="1">
      <alignment textRotation="90"/>
      <protection/>
    </xf>
    <xf numFmtId="3" fontId="12" fillId="0" borderId="8" xfId="26" applyNumberFormat="1" applyFont="1" applyFill="1" applyBorder="1" applyAlignment="1" applyProtection="1">
      <alignment/>
      <protection/>
    </xf>
    <xf numFmtId="41" fontId="12" fillId="0" borderId="8" xfId="26" applyNumberFormat="1" applyFont="1" applyFill="1" applyBorder="1" applyAlignment="1" applyProtection="1">
      <alignment/>
      <protection/>
    </xf>
    <xf numFmtId="0" fontId="12" fillId="0" borderId="0" xfId="22" applyNumberFormat="1" applyFont="1" applyFill="1" applyBorder="1" applyAlignment="1" applyProtection="1">
      <alignment/>
      <protection/>
    </xf>
    <xf numFmtId="0" fontId="13" fillId="0" borderId="8" xfId="22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" xfId="22" applyNumberFormat="1" applyFont="1" applyFill="1" applyBorder="1" applyAlignment="1" applyProtection="1">
      <alignment horizontal="center" vertical="center" wrapText="1"/>
      <protection/>
    </xf>
    <xf numFmtId="3" fontId="3" fillId="0" borderId="8" xfId="26" applyNumberFormat="1" applyFont="1" applyFill="1" applyBorder="1" applyAlignment="1" applyProtection="1">
      <alignment horizontal="center" vertical="center" wrapText="1"/>
      <protection/>
    </xf>
    <xf numFmtId="0" fontId="3" fillId="0" borderId="8" xfId="22" applyNumberFormat="1" applyFont="1" applyFill="1" applyBorder="1" applyAlignment="1" applyProtection="1">
      <alignment/>
      <protection/>
    </xf>
    <xf numFmtId="167" fontId="3" fillId="0" borderId="8" xfId="17" applyNumberFormat="1" applyFont="1" applyFill="1" applyBorder="1" applyAlignment="1" applyProtection="1">
      <alignment/>
      <protection/>
    </xf>
    <xf numFmtId="0" fontId="3" fillId="0" borderId="8" xfId="22" applyNumberFormat="1" applyFont="1" applyFill="1" applyBorder="1" applyAlignment="1" applyProtection="1">
      <alignment textRotation="90"/>
      <protection/>
    </xf>
    <xf numFmtId="41" fontId="3" fillId="0" borderId="8" xfId="26" applyNumberFormat="1" applyFont="1" applyFill="1" applyBorder="1" applyAlignment="1" applyProtection="1">
      <alignment/>
      <protection/>
    </xf>
    <xf numFmtId="3" fontId="5" fillId="0" borderId="8" xfId="26" applyNumberFormat="1" applyFont="1" applyFill="1" applyBorder="1" applyAlignment="1" applyProtection="1">
      <alignment horizontal="right"/>
      <protection/>
    </xf>
    <xf numFmtId="3" fontId="3" fillId="0" borderId="8" xfId="26" applyNumberFormat="1" applyFont="1" applyFill="1" applyBorder="1" applyAlignment="1" applyProtection="1">
      <alignment horizontal="right"/>
      <protection/>
    </xf>
    <xf numFmtId="0" fontId="3" fillId="0" borderId="8" xfId="22" applyNumberFormat="1" applyFont="1" applyFill="1" applyBorder="1" applyAlignment="1" applyProtection="1">
      <alignment/>
      <protection/>
    </xf>
    <xf numFmtId="3" fontId="3" fillId="0" borderId="8" xfId="26" applyNumberFormat="1" applyFont="1" applyFill="1" applyBorder="1" applyAlignment="1" applyProtection="1">
      <alignment horizontal="right"/>
      <protection/>
    </xf>
    <xf numFmtId="0" fontId="14" fillId="0" borderId="8" xfId="22" applyNumberFormat="1" applyFont="1" applyFill="1" applyBorder="1" applyAlignment="1" applyProtection="1">
      <alignment/>
      <protection/>
    </xf>
    <xf numFmtId="0" fontId="5" fillId="0" borderId="8" xfId="22" applyNumberFormat="1" applyFont="1" applyFill="1" applyBorder="1" applyAlignment="1" applyProtection="1">
      <alignment/>
      <protection/>
    </xf>
    <xf numFmtId="0" fontId="15" fillId="0" borderId="8" xfId="22" applyNumberFormat="1" applyFont="1" applyFill="1" applyBorder="1" applyAlignment="1" applyProtection="1">
      <alignment/>
      <protection/>
    </xf>
    <xf numFmtId="41" fontId="3" fillId="0" borderId="8" xfId="26" applyNumberFormat="1" applyFont="1" applyFill="1" applyBorder="1" applyAlignment="1" applyProtection="1">
      <alignment/>
      <protection/>
    </xf>
    <xf numFmtId="3" fontId="3" fillId="0" borderId="8" xfId="22" applyNumberFormat="1" applyFont="1" applyFill="1" applyBorder="1" applyAlignment="1" applyProtection="1">
      <alignment/>
      <protection/>
    </xf>
    <xf numFmtId="3" fontId="3" fillId="0" borderId="8" xfId="22" applyNumberFormat="1" applyFont="1" applyFill="1" applyBorder="1" applyAlignment="1" applyProtection="1">
      <alignment/>
      <protection/>
    </xf>
    <xf numFmtId="41" fontId="5" fillId="0" borderId="8" xfId="26" applyNumberFormat="1" applyFont="1" applyFill="1" applyBorder="1" applyAlignment="1" applyProtection="1">
      <alignment horizontal="right"/>
      <protection/>
    </xf>
    <xf numFmtId="0" fontId="6" fillId="0" borderId="8" xfId="22" applyNumberFormat="1" applyFont="1" applyFill="1" applyBorder="1" applyAlignment="1" applyProtection="1">
      <alignment/>
      <protection/>
    </xf>
    <xf numFmtId="0" fontId="6" fillId="0" borderId="8" xfId="22" applyNumberFormat="1" applyFont="1" applyFill="1" applyBorder="1" applyAlignment="1" applyProtection="1">
      <alignment textRotation="90"/>
      <protection/>
    </xf>
    <xf numFmtId="0" fontId="6" fillId="0" borderId="8" xfId="22" applyNumberFormat="1" applyFont="1" applyFill="1" applyBorder="1" applyAlignment="1" applyProtection="1">
      <alignment/>
      <protection/>
    </xf>
    <xf numFmtId="0" fontId="6" fillId="0" borderId="8" xfId="22" applyNumberFormat="1" applyFont="1" applyFill="1" applyBorder="1" applyAlignment="1" applyProtection="1">
      <alignment textRotation="90"/>
      <protection/>
    </xf>
    <xf numFmtId="0" fontId="3" fillId="0" borderId="8" xfId="22" applyNumberFormat="1" applyFont="1" applyFill="1" applyBorder="1" applyAlignment="1" applyProtection="1">
      <alignment textRotation="90"/>
      <protection/>
    </xf>
    <xf numFmtId="0" fontId="7" fillId="0" borderId="8" xfId="22" applyNumberFormat="1" applyFont="1" applyFill="1" applyBorder="1" applyAlignment="1" applyProtection="1">
      <alignment/>
      <protection/>
    </xf>
    <xf numFmtId="0" fontId="7" fillId="0" borderId="8" xfId="22" applyNumberFormat="1" applyFont="1" applyFill="1" applyBorder="1" applyAlignment="1" applyProtection="1">
      <alignment textRotation="90"/>
      <protection/>
    </xf>
    <xf numFmtId="0" fontId="3" fillId="0" borderId="8" xfId="22" applyNumberFormat="1" applyFont="1" applyFill="1" applyBorder="1" applyAlignment="1" applyProtection="1">
      <alignment horizontal="left" vertical="center" wrapText="1"/>
      <protection/>
    </xf>
    <xf numFmtId="0" fontId="5" fillId="0" borderId="8" xfId="22" applyNumberFormat="1" applyFont="1" applyFill="1" applyBorder="1" applyAlignment="1" applyProtection="1">
      <alignment horizontal="center" vertical="center" wrapText="1"/>
      <protection/>
    </xf>
    <xf numFmtId="0" fontId="5" fillId="0" borderId="8" xfId="22" applyNumberFormat="1" applyFont="1" applyFill="1" applyBorder="1" applyAlignment="1" applyProtection="1">
      <alignment horizontal="left" vertical="center" wrapText="1"/>
      <protection/>
    </xf>
    <xf numFmtId="0" fontId="2" fillId="2" borderId="8" xfId="22" applyNumberFormat="1" applyFont="1" applyFill="1" applyBorder="1" applyAlignment="1" applyProtection="1">
      <alignment/>
      <protection/>
    </xf>
    <xf numFmtId="0" fontId="15" fillId="2" borderId="8" xfId="22" applyNumberFormat="1" applyFont="1" applyFill="1" applyBorder="1" applyAlignment="1" applyProtection="1">
      <alignment/>
      <protection/>
    </xf>
    <xf numFmtId="0" fontId="5" fillId="2" borderId="8" xfId="22" applyNumberFormat="1" applyFont="1" applyFill="1" applyBorder="1" applyAlignment="1" applyProtection="1">
      <alignment/>
      <protection/>
    </xf>
    <xf numFmtId="0" fontId="16" fillId="0" borderId="8" xfId="22" applyNumberFormat="1" applyFont="1" applyFill="1" applyBorder="1" applyAlignment="1" applyProtection="1">
      <alignment/>
      <protection/>
    </xf>
    <xf numFmtId="0" fontId="16" fillId="2" borderId="8" xfId="22" applyNumberFormat="1" applyFont="1" applyFill="1" applyBorder="1" applyAlignment="1" applyProtection="1">
      <alignment/>
      <protection/>
    </xf>
    <xf numFmtId="0" fontId="17" fillId="0" borderId="8" xfId="22" applyNumberFormat="1" applyFont="1" applyFill="1" applyBorder="1" applyAlignment="1" applyProtection="1">
      <alignment vertical="center"/>
      <protection/>
    </xf>
    <xf numFmtId="0" fontId="17" fillId="2" borderId="8" xfId="22" applyNumberFormat="1" applyFont="1" applyFill="1" applyBorder="1" applyAlignment="1" applyProtection="1">
      <alignment vertical="center"/>
      <protection/>
    </xf>
    <xf numFmtId="0" fontId="2" fillId="0" borderId="8" xfId="22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3" fillId="0" borderId="9" xfId="0" applyFont="1" applyBorder="1" applyAlignment="1">
      <alignment textRotation="90"/>
    </xf>
    <xf numFmtId="0" fontId="3" fillId="0" borderId="9" xfId="0" applyFont="1" applyBorder="1" applyAlignment="1">
      <alignment textRotation="90" wrapText="1"/>
    </xf>
    <xf numFmtId="0" fontId="3" fillId="0" borderId="9" xfId="23" applyNumberFormat="1" applyFont="1" applyFill="1" applyBorder="1" applyAlignment="1" applyProtection="1">
      <alignment horizontal="center" vertical="center"/>
      <protection/>
    </xf>
    <xf numFmtId="0" fontId="4" fillId="0" borderId="9" xfId="23" applyNumberFormat="1" applyFont="1" applyFill="1" applyBorder="1" applyAlignment="1" applyProtection="1">
      <alignment horizontal="center" vertical="center" wrapText="1"/>
      <protection/>
    </xf>
    <xf numFmtId="41" fontId="4" fillId="0" borderId="9" xfId="23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5" fillId="0" borderId="9" xfId="23" applyNumberFormat="1" applyFont="1" applyFill="1" applyBorder="1" applyAlignment="1" applyProtection="1">
      <alignment/>
      <protection/>
    </xf>
    <xf numFmtId="3" fontId="2" fillId="0" borderId="9" xfId="23" applyNumberFormat="1" applyFont="1" applyFill="1" applyBorder="1" applyAlignment="1" applyProtection="1">
      <alignment/>
      <protection/>
    </xf>
    <xf numFmtId="0" fontId="2" fillId="0" borderId="9" xfId="23" applyNumberFormat="1" applyFont="1" applyFill="1" applyBorder="1" applyAlignment="1" applyProtection="1">
      <alignment/>
      <protection/>
    </xf>
    <xf numFmtId="41" fontId="2" fillId="0" borderId="9" xfId="23" applyNumberFormat="1" applyFont="1" applyFill="1" applyBorder="1" applyAlignment="1" applyProtection="1">
      <alignment/>
      <protection/>
    </xf>
    <xf numFmtId="10" fontId="3" fillId="0" borderId="9" xfId="23" applyNumberFormat="1" applyFont="1" applyFill="1" applyBorder="1" applyAlignment="1" applyProtection="1">
      <alignment/>
      <protection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/>
    </xf>
    <xf numFmtId="1" fontId="2" fillId="0" borderId="9" xfId="23" applyNumberFormat="1" applyFont="1" applyFill="1" applyBorder="1" applyAlignment="1" applyProtection="1">
      <alignment horizontal="right"/>
      <protection/>
    </xf>
    <xf numFmtId="3" fontId="2" fillId="0" borderId="9" xfId="23" applyNumberFormat="1" applyFont="1" applyFill="1" applyBorder="1" applyAlignment="1" applyProtection="1">
      <alignment horizontal="right"/>
      <protection/>
    </xf>
    <xf numFmtId="10" fontId="5" fillId="0" borderId="0" xfId="23" applyNumberFormat="1" applyFont="1" applyFill="1" applyBorder="1" applyAlignment="1" applyProtection="1">
      <alignment/>
      <protection/>
    </xf>
    <xf numFmtId="3" fontId="2" fillId="0" borderId="9" xfId="23" applyNumberFormat="1" applyFont="1" applyFill="1" applyBorder="1" applyAlignment="1" applyProtection="1">
      <alignment/>
      <protection/>
    </xf>
    <xf numFmtId="0" fontId="5" fillId="0" borderId="9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3" fillId="3" borderId="9" xfId="23" applyNumberFormat="1" applyFont="1" applyFill="1" applyBorder="1" applyAlignment="1" applyProtection="1">
      <alignment vertical="center"/>
      <protection/>
    </xf>
    <xf numFmtId="3" fontId="4" fillId="3" borderId="9" xfId="23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1" fontId="2" fillId="0" borderId="9" xfId="23" applyNumberFormat="1" applyFont="1" applyFill="1" applyBorder="1" applyAlignment="1" applyProtection="1">
      <alignment/>
      <protection/>
    </xf>
    <xf numFmtId="49" fontId="5" fillId="0" borderId="9" xfId="23" applyNumberFormat="1" applyFont="1" applyFill="1" applyBorder="1" applyAlignment="1" applyProtection="1">
      <alignment/>
      <protection/>
    </xf>
    <xf numFmtId="1" fontId="2" fillId="0" borderId="9" xfId="23" applyNumberFormat="1" applyFont="1" applyFill="1" applyBorder="1" applyAlignment="1" applyProtection="1">
      <alignment horizontal="right"/>
      <protection/>
    </xf>
    <xf numFmtId="0" fontId="5" fillId="0" borderId="9" xfId="0" applyFont="1" applyBorder="1" applyAlignment="1">
      <alignment textRotation="90"/>
    </xf>
    <xf numFmtId="0" fontId="5" fillId="0" borderId="9" xfId="0" applyFont="1" applyBorder="1" applyAlignment="1">
      <alignment textRotation="90" wrapText="1"/>
    </xf>
    <xf numFmtId="0" fontId="5" fillId="0" borderId="9" xfId="23" applyNumberFormat="1" applyFont="1" applyFill="1" applyBorder="1" applyAlignment="1" applyProtection="1">
      <alignment horizontal="center" vertical="center"/>
      <protection/>
    </xf>
    <xf numFmtId="0" fontId="2" fillId="0" borderId="9" xfId="23" applyNumberFormat="1" applyFont="1" applyFill="1" applyBorder="1" applyAlignment="1" applyProtection="1">
      <alignment horizontal="center" vertical="center" wrapText="1"/>
      <protection/>
    </xf>
    <xf numFmtId="41" fontId="2" fillId="0" borderId="9" xfId="23" applyNumberFormat="1" applyFont="1" applyFill="1" applyBorder="1" applyAlignment="1" applyProtection="1">
      <alignment horizontal="center" vertical="center" wrapText="1"/>
      <protection/>
    </xf>
    <xf numFmtId="41" fontId="5" fillId="0" borderId="9" xfId="23" applyNumberFormat="1" applyFont="1" applyFill="1" applyBorder="1" applyAlignment="1" applyProtection="1">
      <alignment/>
      <protection/>
    </xf>
    <xf numFmtId="1" fontId="5" fillId="0" borderId="9" xfId="23" applyNumberFormat="1" applyFont="1" applyFill="1" applyBorder="1" applyAlignment="1" applyProtection="1">
      <alignment horizontal="right"/>
      <protection/>
    </xf>
    <xf numFmtId="0" fontId="5" fillId="0" borderId="9" xfId="23" applyNumberFormat="1" applyFont="1" applyFill="1" applyBorder="1" applyAlignment="1" applyProtection="1">
      <alignment/>
      <protection/>
    </xf>
    <xf numFmtId="0" fontId="2" fillId="0" borderId="9" xfId="23" applyNumberFormat="1" applyFont="1" applyFill="1" applyBorder="1" applyAlignment="1" applyProtection="1">
      <alignment/>
      <protection/>
    </xf>
    <xf numFmtId="1" fontId="2" fillId="0" borderId="9" xfId="23" applyNumberFormat="1" applyFont="1" applyFill="1" applyBorder="1" applyAlignment="1" applyProtection="1">
      <alignment horizontal="right"/>
      <protection/>
    </xf>
    <xf numFmtId="41" fontId="2" fillId="0" borderId="9" xfId="23" applyNumberFormat="1" applyFont="1" applyFill="1" applyBorder="1" applyAlignment="1" applyProtection="1">
      <alignment/>
      <protection/>
    </xf>
    <xf numFmtId="0" fontId="2" fillId="0" borderId="9" xfId="23" applyNumberFormat="1" applyFont="1" applyFill="1" applyBorder="1" applyAlignment="1" applyProtection="1">
      <alignment vertical="center"/>
      <protection/>
    </xf>
    <xf numFmtId="1" fontId="5" fillId="0" borderId="9" xfId="23" applyNumberFormat="1" applyFont="1" applyFill="1" applyBorder="1" applyAlignment="1" applyProtection="1">
      <alignment/>
      <protection/>
    </xf>
    <xf numFmtId="3" fontId="2" fillId="0" borderId="9" xfId="23" applyNumberFormat="1" applyFont="1" applyFill="1" applyBorder="1" applyAlignment="1" applyProtection="1">
      <alignment/>
      <protection/>
    </xf>
    <xf numFmtId="0" fontId="5" fillId="2" borderId="9" xfId="23" applyNumberFormat="1" applyFont="1" applyFill="1" applyBorder="1" applyAlignment="1" applyProtection="1">
      <alignment/>
      <protection/>
    </xf>
    <xf numFmtId="3" fontId="11" fillId="0" borderId="9" xfId="23" applyNumberFormat="1" applyFont="1" applyFill="1" applyBorder="1" applyAlignment="1" applyProtection="1">
      <alignment/>
      <protection/>
    </xf>
    <xf numFmtId="1" fontId="11" fillId="0" borderId="9" xfId="23" applyNumberFormat="1" applyFont="1" applyFill="1" applyBorder="1" applyAlignment="1" applyProtection="1">
      <alignment/>
      <protection/>
    </xf>
    <xf numFmtId="1" fontId="2" fillId="0" borderId="9" xfId="23" applyNumberFormat="1" applyFont="1" applyFill="1" applyBorder="1" applyAlignment="1" applyProtection="1">
      <alignment/>
      <protection/>
    </xf>
    <xf numFmtId="3" fontId="5" fillId="0" borderId="9" xfId="23" applyNumberFormat="1" applyFont="1" applyFill="1" applyBorder="1" applyAlignment="1" applyProtection="1">
      <alignment/>
      <protection/>
    </xf>
    <xf numFmtId="164" fontId="2" fillId="0" borderId="9" xfId="23" applyNumberFormat="1" applyFont="1" applyFill="1" applyBorder="1" applyAlignment="1" applyProtection="1">
      <alignment horizontal="right"/>
      <protection/>
    </xf>
    <xf numFmtId="0" fontId="2" fillId="0" borderId="9" xfId="23" applyFont="1" applyBorder="1">
      <alignment/>
      <protection/>
    </xf>
    <xf numFmtId="1" fontId="2" fillId="0" borderId="9" xfId="23" applyNumberFormat="1" applyFont="1" applyBorder="1">
      <alignment/>
      <protection/>
    </xf>
    <xf numFmtId="1" fontId="2" fillId="0" borderId="9" xfId="23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>
      <alignment/>
    </xf>
    <xf numFmtId="3" fontId="4" fillId="3" borderId="9" xfId="23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11" xfId="23" applyNumberFormat="1" applyFont="1" applyFill="1" applyBorder="1" applyAlignment="1" applyProtection="1">
      <alignment/>
      <protection/>
    </xf>
    <xf numFmtId="0" fontId="5" fillId="0" borderId="0" xfId="23" applyNumberFormat="1" applyFont="1" applyFill="1" applyBorder="1" applyAlignment="1" applyProtection="1">
      <alignment/>
      <protection/>
    </xf>
    <xf numFmtId="3" fontId="2" fillId="0" borderId="0" xfId="23" applyNumberFormat="1" applyFont="1" applyFill="1" applyBorder="1" applyAlignment="1" applyProtection="1">
      <alignment/>
      <protection/>
    </xf>
    <xf numFmtId="1" fontId="2" fillId="0" borderId="0" xfId="23" applyNumberFormat="1" applyFont="1" applyFill="1" applyBorder="1" applyAlignment="1" applyProtection="1">
      <alignment horizontal="right"/>
      <protection/>
    </xf>
    <xf numFmtId="0" fontId="0" fillId="0" borderId="8" xfId="0" applyBorder="1" applyAlignment="1">
      <alignment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3" fontId="16" fillId="0" borderId="8" xfId="0" applyNumberFormat="1" applyFont="1" applyBorder="1" applyAlignment="1">
      <alignment horizontal="center"/>
    </xf>
    <xf numFmtId="0" fontId="20" fillId="0" borderId="8" xfId="0" applyFont="1" applyFill="1" applyBorder="1" applyAlignment="1">
      <alignment horizontal="center" wrapText="1"/>
    </xf>
    <xf numFmtId="3" fontId="16" fillId="0" borderId="8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0" fontId="2" fillId="0" borderId="8" xfId="20" applyNumberFormat="1" applyFont="1" applyFill="1" applyBorder="1" applyAlignment="1" applyProtection="1">
      <alignment/>
      <protection/>
    </xf>
    <xf numFmtId="0" fontId="5" fillId="0" borderId="8" xfId="20" applyNumberFormat="1" applyFont="1" applyFill="1" applyBorder="1" applyAlignment="1" applyProtection="1">
      <alignment/>
      <protection/>
    </xf>
    <xf numFmtId="1" fontId="2" fillId="0" borderId="8" xfId="20" applyNumberFormat="1" applyFont="1" applyFill="1" applyBorder="1" applyAlignment="1" applyProtection="1">
      <alignment/>
      <protection/>
    </xf>
    <xf numFmtId="49" fontId="5" fillId="0" borderId="8" xfId="20" applyNumberFormat="1" applyFont="1" applyFill="1" applyBorder="1" applyAlignment="1" applyProtection="1">
      <alignment/>
      <protection/>
    </xf>
    <xf numFmtId="0" fontId="4" fillId="0" borderId="8" xfId="20" applyNumberFormat="1" applyFont="1" applyFill="1" applyBorder="1" applyAlignment="1" applyProtection="1">
      <alignment/>
      <protection/>
    </xf>
    <xf numFmtId="0" fontId="3" fillId="0" borderId="8" xfId="20" applyNumberFormat="1" applyFont="1" applyFill="1" applyBorder="1" applyAlignment="1" applyProtection="1">
      <alignment/>
      <protection/>
    </xf>
    <xf numFmtId="41" fontId="2" fillId="0" borderId="8" xfId="20" applyNumberFormat="1" applyFont="1" applyFill="1" applyBorder="1" applyAlignment="1" applyProtection="1">
      <alignment/>
      <protection/>
    </xf>
    <xf numFmtId="0" fontId="2" fillId="0" borderId="12" xfId="20" applyNumberFormat="1" applyFont="1" applyFill="1" applyBorder="1" applyAlignment="1" applyProtection="1">
      <alignment/>
      <protection/>
    </xf>
    <xf numFmtId="0" fontId="5" fillId="0" borderId="12" xfId="20" applyNumberFormat="1" applyFont="1" applyFill="1" applyBorder="1" applyAlignment="1" applyProtection="1">
      <alignment/>
      <protection/>
    </xf>
    <xf numFmtId="0" fontId="2" fillId="0" borderId="13" xfId="20" applyNumberFormat="1" applyFont="1" applyFill="1" applyBorder="1" applyAlignment="1" applyProtection="1">
      <alignment/>
      <protection/>
    </xf>
    <xf numFmtId="0" fontId="4" fillId="0" borderId="13" xfId="20" applyNumberFormat="1" applyFont="1" applyFill="1" applyBorder="1" applyAlignment="1" applyProtection="1">
      <alignment/>
      <protection/>
    </xf>
    <xf numFmtId="0" fontId="3" fillId="0" borderId="13" xfId="20" applyNumberFormat="1" applyFont="1" applyFill="1" applyBorder="1" applyAlignment="1" applyProtection="1">
      <alignment/>
      <protection/>
    </xf>
    <xf numFmtId="0" fontId="5" fillId="0" borderId="13" xfId="20" applyNumberFormat="1" applyFont="1" applyFill="1" applyBorder="1" applyAlignment="1" applyProtection="1">
      <alignment/>
      <protection/>
    </xf>
    <xf numFmtId="0" fontId="2" fillId="0" borderId="14" xfId="20" applyNumberFormat="1" applyFont="1" applyFill="1" applyBorder="1" applyAlignment="1" applyProtection="1">
      <alignment/>
      <protection/>
    </xf>
    <xf numFmtId="0" fontId="5" fillId="0" borderId="14" xfId="20" applyNumberFormat="1" applyFont="1" applyFill="1" applyBorder="1" applyAlignment="1" applyProtection="1">
      <alignment/>
      <protection/>
    </xf>
    <xf numFmtId="0" fontId="5" fillId="0" borderId="15" xfId="20" applyNumberFormat="1" applyFont="1" applyFill="1" applyBorder="1" applyAlignment="1" applyProtection="1">
      <alignment/>
      <protection/>
    </xf>
    <xf numFmtId="0" fontId="5" fillId="0" borderId="9" xfId="20" applyNumberFormat="1" applyFont="1" applyFill="1" applyBorder="1" applyAlignment="1" applyProtection="1">
      <alignment/>
      <protection/>
    </xf>
    <xf numFmtId="0" fontId="2" fillId="0" borderId="16" xfId="20" applyNumberFormat="1" applyFont="1" applyFill="1" applyBorder="1" applyAlignment="1" applyProtection="1">
      <alignment/>
      <protection/>
    </xf>
    <xf numFmtId="0" fontId="4" fillId="0" borderId="16" xfId="20" applyNumberFormat="1" applyFont="1" applyFill="1" applyBorder="1" applyAlignment="1" applyProtection="1">
      <alignment/>
      <protection/>
    </xf>
    <xf numFmtId="0" fontId="3" fillId="0" borderId="16" xfId="20" applyNumberFormat="1" applyFont="1" applyFill="1" applyBorder="1" applyAlignment="1" applyProtection="1">
      <alignment/>
      <protection/>
    </xf>
    <xf numFmtId="0" fontId="5" fillId="0" borderId="16" xfId="20" applyNumberFormat="1" applyFont="1" applyFill="1" applyBorder="1" applyAlignment="1" applyProtection="1">
      <alignment/>
      <protection/>
    </xf>
    <xf numFmtId="9" fontId="2" fillId="0" borderId="17" xfId="20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" fillId="0" borderId="18" xfId="20" applyNumberFormat="1" applyFont="1" applyFill="1" applyBorder="1" applyAlignment="1" applyProtection="1">
      <alignment/>
      <protection/>
    </xf>
    <xf numFmtId="0" fontId="5" fillId="0" borderId="18" xfId="20" applyNumberFormat="1" applyFont="1" applyFill="1" applyBorder="1" applyAlignment="1" applyProtection="1">
      <alignment/>
      <protection/>
    </xf>
    <xf numFmtId="0" fontId="2" fillId="0" borderId="15" xfId="20" applyNumberFormat="1" applyFont="1" applyFill="1" applyBorder="1" applyAlignment="1" applyProtection="1">
      <alignment/>
      <protection/>
    </xf>
    <xf numFmtId="0" fontId="1" fillId="0" borderId="9" xfId="20" applyNumberFormat="1" applyFont="1" applyFill="1" applyBorder="1" applyAlignment="1" applyProtection="1">
      <alignment horizontal="center" vertical="top" textRotation="90"/>
      <protection/>
    </xf>
    <xf numFmtId="0" fontId="1" fillId="0" borderId="9" xfId="20" applyNumberFormat="1" applyFont="1" applyFill="1" applyBorder="1" applyAlignment="1" applyProtection="1">
      <alignment horizontal="center" vertical="top" textRotation="90" wrapText="1"/>
      <protection/>
    </xf>
    <xf numFmtId="0" fontId="3" fillId="0" borderId="9" xfId="20" applyNumberFormat="1" applyFont="1" applyFill="1" applyBorder="1" applyAlignment="1" applyProtection="1">
      <alignment horizontal="center" vertical="center"/>
      <protection/>
    </xf>
    <xf numFmtId="0" fontId="5" fillId="0" borderId="19" xfId="20" applyNumberFormat="1" applyFont="1" applyFill="1" applyBorder="1" applyAlignment="1" applyProtection="1">
      <alignment/>
      <protection/>
    </xf>
    <xf numFmtId="0" fontId="5" fillId="0" borderId="20" xfId="20" applyNumberFormat="1" applyFont="1" applyFill="1" applyBorder="1" applyAlignment="1" applyProtection="1">
      <alignment/>
      <protection/>
    </xf>
    <xf numFmtId="9" fontId="2" fillId="0" borderId="21" xfId="20" applyNumberFormat="1" applyFont="1" applyFill="1" applyBorder="1" applyAlignment="1" applyProtection="1">
      <alignment/>
      <protection/>
    </xf>
    <xf numFmtId="0" fontId="5" fillId="0" borderId="22" xfId="20" applyNumberFormat="1" applyFont="1" applyFill="1" applyBorder="1" applyAlignment="1" applyProtection="1">
      <alignment/>
      <protection/>
    </xf>
    <xf numFmtId="0" fontId="5" fillId="0" borderId="23" xfId="20" applyNumberFormat="1" applyFont="1" applyFill="1" applyBorder="1" applyAlignment="1" applyProtection="1">
      <alignment/>
      <protection/>
    </xf>
    <xf numFmtId="41" fontId="2" fillId="0" borderId="18" xfId="20" applyNumberFormat="1" applyFont="1" applyFill="1" applyBorder="1" applyAlignment="1" applyProtection="1">
      <alignment/>
      <protection/>
    </xf>
    <xf numFmtId="0" fontId="4" fillId="0" borderId="18" xfId="20" applyNumberFormat="1" applyFont="1" applyFill="1" applyBorder="1" applyAlignment="1" applyProtection="1">
      <alignment/>
      <protection/>
    </xf>
    <xf numFmtId="0" fontId="3" fillId="0" borderId="18" xfId="20" applyNumberFormat="1" applyFont="1" applyFill="1" applyBorder="1" applyAlignment="1" applyProtection="1">
      <alignment/>
      <protection/>
    </xf>
    <xf numFmtId="0" fontId="4" fillId="0" borderId="15" xfId="20" applyNumberFormat="1" applyFont="1" applyFill="1" applyBorder="1" applyAlignment="1" applyProtection="1">
      <alignment/>
      <protection/>
    </xf>
    <xf numFmtId="0" fontId="3" fillId="0" borderId="15" xfId="20" applyNumberFormat="1" applyFont="1" applyFill="1" applyBorder="1" applyAlignment="1" applyProtection="1">
      <alignment/>
      <protection/>
    </xf>
    <xf numFmtId="0" fontId="4" fillId="0" borderId="8" xfId="20" applyNumberFormat="1" applyFont="1" applyFill="1" applyBorder="1" applyAlignment="1" applyProtection="1">
      <alignment/>
      <protection/>
    </xf>
    <xf numFmtId="0" fontId="4" fillId="0" borderId="24" xfId="20" applyNumberFormat="1" applyFont="1" applyFill="1" applyBorder="1" applyAlignment="1" applyProtection="1">
      <alignment/>
      <protection/>
    </xf>
    <xf numFmtId="0" fontId="4" fillId="2" borderId="24" xfId="20" applyNumberFormat="1" applyFont="1" applyFill="1" applyBorder="1" applyAlignment="1" applyProtection="1">
      <alignment/>
      <protection/>
    </xf>
    <xf numFmtId="0" fontId="2" fillId="2" borderId="24" xfId="20" applyNumberFormat="1" applyFont="1" applyFill="1" applyBorder="1" applyAlignment="1" applyProtection="1">
      <alignment/>
      <protection/>
    </xf>
    <xf numFmtId="0" fontId="5" fillId="2" borderId="24" xfId="20" applyNumberFormat="1" applyFont="1" applyFill="1" applyBorder="1" applyAlignment="1" applyProtection="1">
      <alignment/>
      <protection/>
    </xf>
    <xf numFmtId="0" fontId="2" fillId="0" borderId="8" xfId="20" applyNumberFormat="1" applyFont="1" applyFill="1" applyBorder="1" applyAlignment="1" applyProtection="1">
      <alignment/>
      <protection/>
    </xf>
    <xf numFmtId="0" fontId="5" fillId="2" borderId="8" xfId="20" applyNumberFormat="1" applyFont="1" applyFill="1" applyBorder="1" applyAlignment="1" applyProtection="1">
      <alignment/>
      <protection/>
    </xf>
    <xf numFmtId="0" fontId="2" fillId="0" borderId="25" xfId="20" applyNumberFormat="1" applyFont="1" applyFill="1" applyBorder="1" applyAlignment="1" applyProtection="1">
      <alignment/>
      <protection/>
    </xf>
    <xf numFmtId="0" fontId="2" fillId="0" borderId="25" xfId="20" applyNumberFormat="1" applyFont="1" applyFill="1" applyBorder="1" applyAlignment="1" applyProtection="1">
      <alignment/>
      <protection/>
    </xf>
    <xf numFmtId="0" fontId="5" fillId="0" borderId="25" xfId="20" applyNumberFormat="1" applyFont="1" applyFill="1" applyBorder="1" applyAlignment="1" applyProtection="1">
      <alignment/>
      <protection/>
    </xf>
    <xf numFmtId="0" fontId="4" fillId="0" borderId="18" xfId="20" applyNumberFormat="1" applyFont="1" applyFill="1" applyBorder="1" applyAlignment="1" applyProtection="1">
      <alignment/>
      <protection/>
    </xf>
    <xf numFmtId="0" fontId="3" fillId="0" borderId="18" xfId="20" applyNumberFormat="1" applyFont="1" applyFill="1" applyBorder="1" applyAlignment="1" applyProtection="1">
      <alignment/>
      <protection/>
    </xf>
    <xf numFmtId="0" fontId="4" fillId="0" borderId="8" xfId="20" applyNumberFormat="1" applyFont="1" applyFill="1" applyBorder="1" applyAlignment="1" applyProtection="1">
      <alignment/>
      <protection/>
    </xf>
    <xf numFmtId="0" fontId="3" fillId="0" borderId="8" xfId="20" applyNumberFormat="1" applyFont="1" applyFill="1" applyBorder="1" applyAlignment="1" applyProtection="1">
      <alignment/>
      <protection/>
    </xf>
    <xf numFmtId="0" fontId="5" fillId="0" borderId="8" xfId="20" applyNumberFormat="1" applyFont="1" applyFill="1" applyBorder="1" applyAlignment="1" applyProtection="1">
      <alignment/>
      <protection/>
    </xf>
    <xf numFmtId="0" fontId="5" fillId="0" borderId="26" xfId="20" applyNumberFormat="1" applyFont="1" applyFill="1" applyBorder="1" applyAlignment="1" applyProtection="1">
      <alignment/>
      <protection/>
    </xf>
    <xf numFmtId="0" fontId="2" fillId="0" borderId="12" xfId="20" applyNumberFormat="1" applyFont="1" applyFill="1" applyBorder="1" applyAlignment="1" applyProtection="1">
      <alignment/>
      <protection/>
    </xf>
    <xf numFmtId="0" fontId="5" fillId="0" borderId="27" xfId="20" applyNumberFormat="1" applyFont="1" applyFill="1" applyBorder="1" applyAlignment="1" applyProtection="1">
      <alignment/>
      <protection/>
    </xf>
    <xf numFmtId="0" fontId="22" fillId="0" borderId="9" xfId="0" applyFont="1" applyBorder="1" applyAlignment="1">
      <alignment textRotation="90"/>
    </xf>
    <xf numFmtId="0" fontId="22" fillId="0" borderId="9" xfId="0" applyFont="1" applyBorder="1" applyAlignment="1">
      <alignment textRotation="90" wrapText="1"/>
    </xf>
    <xf numFmtId="0" fontId="22" fillId="0" borderId="9" xfId="23" applyNumberFormat="1" applyFont="1" applyFill="1" applyBorder="1" applyAlignment="1" applyProtection="1">
      <alignment horizontal="center" vertical="center"/>
      <protection/>
    </xf>
    <xf numFmtId="0" fontId="23" fillId="0" borderId="9" xfId="23" applyNumberFormat="1" applyFont="1" applyFill="1" applyBorder="1" applyAlignment="1" applyProtection="1">
      <alignment horizontal="center" vertical="center" wrapText="1"/>
      <protection/>
    </xf>
    <xf numFmtId="41" fontId="23" fillId="0" borderId="9" xfId="23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/>
    </xf>
    <xf numFmtId="41" fontId="4" fillId="0" borderId="9" xfId="20" applyNumberFormat="1" applyFont="1" applyFill="1" applyBorder="1" applyAlignment="1" applyProtection="1">
      <alignment horizontal="center" vertical="center" wrapText="1"/>
      <protection/>
    </xf>
    <xf numFmtId="41" fontId="5" fillId="0" borderId="8" xfId="20" applyNumberFormat="1" applyFont="1" applyFill="1" applyBorder="1" applyAlignment="1" applyProtection="1">
      <alignment/>
      <protection/>
    </xf>
    <xf numFmtId="41" fontId="2" fillId="0" borderId="12" xfId="20" applyNumberFormat="1" applyFont="1" applyFill="1" applyBorder="1" applyAlignment="1" applyProtection="1">
      <alignment/>
      <protection/>
    </xf>
    <xf numFmtId="41" fontId="2" fillId="0" borderId="0" xfId="20" applyNumberFormat="1" applyFont="1" applyFill="1" applyBorder="1" applyAlignment="1" applyProtection="1">
      <alignment/>
      <protection/>
    </xf>
    <xf numFmtId="41" fontId="2" fillId="0" borderId="15" xfId="20" applyNumberFormat="1" applyFont="1" applyFill="1" applyBorder="1" applyAlignment="1" applyProtection="1">
      <alignment/>
      <protection/>
    </xf>
    <xf numFmtId="41" fontId="2" fillId="0" borderId="16" xfId="20" applyNumberFormat="1" applyFont="1" applyFill="1" applyBorder="1" applyAlignment="1" applyProtection="1">
      <alignment/>
      <protection/>
    </xf>
    <xf numFmtId="41" fontId="2" fillId="0" borderId="25" xfId="20" applyNumberFormat="1" applyFont="1" applyFill="1" applyBorder="1" applyAlignment="1" applyProtection="1">
      <alignment/>
      <protection/>
    </xf>
    <xf numFmtId="41" fontId="2" fillId="0" borderId="0" xfId="20" applyNumberFormat="1" applyFont="1" applyFill="1" applyBorder="1" applyAlignment="1" applyProtection="1">
      <alignment horizontal="right"/>
      <protection/>
    </xf>
    <xf numFmtId="41" fontId="2" fillId="0" borderId="12" xfId="20" applyNumberFormat="1" applyFont="1" applyFill="1" applyBorder="1" applyAlignment="1" applyProtection="1">
      <alignment horizontal="right"/>
      <protection/>
    </xf>
    <xf numFmtId="41" fontId="4" fillId="0" borderId="8" xfId="20" applyNumberFormat="1" applyFont="1" applyFill="1" applyBorder="1" applyAlignment="1" applyProtection="1">
      <alignment horizontal="right"/>
      <protection/>
    </xf>
    <xf numFmtId="41" fontId="5" fillId="0" borderId="15" xfId="20" applyNumberFormat="1" applyFont="1" applyFill="1" applyBorder="1" applyAlignment="1" applyProtection="1">
      <alignment horizontal="right"/>
      <protection/>
    </xf>
    <xf numFmtId="41" fontId="4" fillId="0" borderId="1" xfId="20" applyNumberFormat="1" applyFont="1" applyFill="1" applyBorder="1" applyAlignment="1" applyProtection="1">
      <alignment horizontal="center" vertical="center" wrapText="1"/>
      <protection/>
    </xf>
    <xf numFmtId="41" fontId="5" fillId="0" borderId="0" xfId="20" applyNumberFormat="1" applyFont="1" applyFill="1" applyBorder="1" applyAlignment="1" applyProtection="1">
      <alignment/>
      <protection/>
    </xf>
    <xf numFmtId="41" fontId="5" fillId="0" borderId="28" xfId="20" applyNumberFormat="1" applyFont="1" applyFill="1" applyBorder="1" applyAlignment="1" applyProtection="1">
      <alignment/>
      <protection/>
    </xf>
    <xf numFmtId="41" fontId="5" fillId="0" borderId="29" xfId="20" applyNumberFormat="1" applyFont="1" applyFill="1" applyBorder="1" applyAlignment="1" applyProtection="1">
      <alignment/>
      <protection/>
    </xf>
    <xf numFmtId="41" fontId="5" fillId="0" borderId="30" xfId="20" applyNumberFormat="1" applyFont="1" applyFill="1" applyBorder="1" applyAlignment="1" applyProtection="1">
      <alignment/>
      <protection/>
    </xf>
    <xf numFmtId="41" fontId="5" fillId="0" borderId="17" xfId="20" applyNumberFormat="1" applyFont="1" applyFill="1" applyBorder="1" applyAlignment="1" applyProtection="1">
      <alignment/>
      <protection/>
    </xf>
    <xf numFmtId="41" fontId="5" fillId="0" borderId="31" xfId="20" applyNumberFormat="1" applyFont="1" applyFill="1" applyBorder="1" applyAlignment="1" applyProtection="1">
      <alignment/>
      <protection/>
    </xf>
    <xf numFmtId="41" fontId="5" fillId="0" borderId="32" xfId="20" applyNumberFormat="1" applyFont="1" applyFill="1" applyBorder="1" applyAlignment="1" applyProtection="1">
      <alignment/>
      <protection/>
    </xf>
    <xf numFmtId="41" fontId="2" fillId="2" borderId="0" xfId="20" applyNumberFormat="1" applyFont="1" applyFill="1" applyBorder="1" applyAlignment="1" applyProtection="1">
      <alignment/>
      <protection/>
    </xf>
    <xf numFmtId="41" fontId="5" fillId="0" borderId="29" xfId="26" applyNumberFormat="1" applyFont="1" applyFill="1" applyBorder="1" applyAlignment="1" applyProtection="1">
      <alignment/>
      <protection/>
    </xf>
    <xf numFmtId="41" fontId="5" fillId="0" borderId="0" xfId="20" applyNumberFormat="1" applyFont="1" applyFill="1" applyBorder="1" applyAlignment="1" applyProtection="1">
      <alignment/>
      <protection/>
    </xf>
    <xf numFmtId="41" fontId="3" fillId="0" borderId="8" xfId="20" applyNumberFormat="1" applyFont="1" applyFill="1" applyBorder="1" applyAlignment="1" applyProtection="1">
      <alignment/>
      <protection/>
    </xf>
    <xf numFmtId="41" fontId="5" fillId="0" borderId="12" xfId="20" applyNumberFormat="1" applyFont="1" applyFill="1" applyBorder="1" applyAlignment="1" applyProtection="1">
      <alignment/>
      <protection/>
    </xf>
    <xf numFmtId="0" fontId="2" fillId="0" borderId="33" xfId="20" applyNumberFormat="1" applyFont="1" applyFill="1" applyBorder="1" applyAlignment="1" applyProtection="1">
      <alignment/>
      <protection/>
    </xf>
    <xf numFmtId="0" fontId="5" fillId="0" borderId="33" xfId="20" applyNumberFormat="1" applyFont="1" applyFill="1" applyBorder="1" applyAlignment="1" applyProtection="1">
      <alignment/>
      <protection/>
    </xf>
    <xf numFmtId="41" fontId="4" fillId="0" borderId="2" xfId="20" applyNumberFormat="1" applyFont="1" applyFill="1" applyBorder="1" applyAlignment="1" applyProtection="1">
      <alignment/>
      <protection/>
    </xf>
    <xf numFmtId="0" fontId="5" fillId="0" borderId="34" xfId="20" applyNumberFormat="1" applyFont="1" applyFill="1" applyBorder="1" applyAlignment="1" applyProtection="1">
      <alignment/>
      <protection/>
    </xf>
    <xf numFmtId="41" fontId="3" fillId="0" borderId="8" xfId="26" applyNumberFormat="1" applyFont="1" applyFill="1" applyBorder="1" applyAlignment="1" applyProtection="1">
      <alignment horizontal="center" vertical="center" wrapText="1"/>
      <protection/>
    </xf>
    <xf numFmtId="41" fontId="3" fillId="0" borderId="8" xfId="22" applyNumberFormat="1" applyFont="1" applyFill="1" applyBorder="1" applyAlignment="1" applyProtection="1">
      <alignment/>
      <protection/>
    </xf>
    <xf numFmtId="41" fontId="0" fillId="0" borderId="8" xfId="22" applyNumberFormat="1" applyFont="1" applyFill="1" applyBorder="1" applyAlignment="1" applyProtection="1">
      <alignment/>
      <protection/>
    </xf>
    <xf numFmtId="41" fontId="25" fillId="0" borderId="8" xfId="22" applyNumberFormat="1" applyFont="1" applyFill="1" applyBorder="1" applyAlignment="1" applyProtection="1">
      <alignment/>
      <protection/>
    </xf>
    <xf numFmtId="3" fontId="20" fillId="0" borderId="8" xfId="0" applyNumberFormat="1" applyFont="1" applyBorder="1" applyAlignment="1">
      <alignment horizontal="center"/>
    </xf>
    <xf numFmtId="41" fontId="3" fillId="0" borderId="8" xfId="22" applyNumberFormat="1" applyFont="1" applyFill="1" applyBorder="1" applyAlignment="1" applyProtection="1">
      <alignment/>
      <protection/>
    </xf>
    <xf numFmtId="41" fontId="4" fillId="0" borderId="9" xfId="20" applyNumberFormat="1" applyFont="1" applyFill="1" applyBorder="1" applyAlignment="1" applyProtection="1">
      <alignment/>
      <protection/>
    </xf>
    <xf numFmtId="41" fontId="4" fillId="0" borderId="16" xfId="20" applyNumberFormat="1" applyFont="1" applyFill="1" applyBorder="1" applyAlignment="1" applyProtection="1">
      <alignment/>
      <protection/>
    </xf>
    <xf numFmtId="41" fontId="4" fillId="0" borderId="8" xfId="20" applyNumberFormat="1" applyFont="1" applyFill="1" applyBorder="1" applyAlignment="1" applyProtection="1">
      <alignment/>
      <protection/>
    </xf>
    <xf numFmtId="41" fontId="2" fillId="0" borderId="8" xfId="20" applyNumberFormat="1" applyFont="1" applyFill="1" applyBorder="1" applyAlignment="1" applyProtection="1">
      <alignment/>
      <protection/>
    </xf>
    <xf numFmtId="41" fontId="4" fillId="0" borderId="15" xfId="20" applyNumberFormat="1" applyFont="1" applyFill="1" applyBorder="1" applyAlignment="1" applyProtection="1">
      <alignment/>
      <protection/>
    </xf>
    <xf numFmtId="41" fontId="4" fillId="0" borderId="18" xfId="20" applyNumberFormat="1" applyFont="1" applyFill="1" applyBorder="1" applyAlignment="1" applyProtection="1">
      <alignment/>
      <protection/>
    </xf>
    <xf numFmtId="41" fontId="2" fillId="0" borderId="33" xfId="20" applyNumberFormat="1" applyFont="1" applyFill="1" applyBorder="1" applyAlignment="1" applyProtection="1">
      <alignment/>
      <protection/>
    </xf>
    <xf numFmtId="41" fontId="2" fillId="0" borderId="27" xfId="20" applyNumberFormat="1" applyFont="1" applyFill="1" applyBorder="1" applyAlignment="1" applyProtection="1">
      <alignment/>
      <protection/>
    </xf>
    <xf numFmtId="41" fontId="4" fillId="0" borderId="2" xfId="20" applyNumberFormat="1" applyFont="1" applyFill="1" applyBorder="1" applyAlignment="1" applyProtection="1">
      <alignment/>
      <protection/>
    </xf>
    <xf numFmtId="41" fontId="4" fillId="0" borderId="18" xfId="20" applyNumberFormat="1" applyFont="1" applyFill="1" applyBorder="1" applyAlignment="1" applyProtection="1">
      <alignment/>
      <protection/>
    </xf>
    <xf numFmtId="41" fontId="4" fillId="0" borderId="8" xfId="20" applyNumberFormat="1" applyFont="1" applyFill="1" applyBorder="1" applyAlignment="1" applyProtection="1">
      <alignment/>
      <protection/>
    </xf>
    <xf numFmtId="41" fontId="2" fillId="0" borderId="0" xfId="20" applyNumberFormat="1" applyFont="1" applyFill="1" applyBorder="1" applyAlignment="1" applyProtection="1">
      <alignment horizontal="center"/>
      <protection/>
    </xf>
    <xf numFmtId="41" fontId="2" fillId="0" borderId="8" xfId="20" applyNumberFormat="1" applyFont="1" applyFill="1" applyBorder="1" applyAlignment="1" applyProtection="1">
      <alignment horizontal="center"/>
      <protection/>
    </xf>
    <xf numFmtId="41" fontId="2" fillId="0" borderId="8" xfId="26" applyNumberFormat="1" applyFont="1" applyFill="1" applyBorder="1" applyAlignment="1" applyProtection="1">
      <alignment horizontal="center"/>
      <protection/>
    </xf>
    <xf numFmtId="41" fontId="4" fillId="0" borderId="9" xfId="20" applyNumberFormat="1" applyFont="1" applyFill="1" applyBorder="1" applyAlignment="1" applyProtection="1">
      <alignment horizontal="center"/>
      <protection/>
    </xf>
    <xf numFmtId="41" fontId="2" fillId="0" borderId="18" xfId="20" applyNumberFormat="1" applyFont="1" applyFill="1" applyBorder="1" applyAlignment="1" applyProtection="1">
      <alignment horizontal="center"/>
      <protection/>
    </xf>
    <xf numFmtId="41" fontId="2" fillId="0" borderId="8" xfId="20" applyNumberFormat="1" applyFont="1" applyFill="1" applyBorder="1" applyAlignment="1" applyProtection="1">
      <alignment horizontal="center"/>
      <protection/>
    </xf>
    <xf numFmtId="41" fontId="5" fillId="0" borderId="16" xfId="20" applyNumberFormat="1" applyFont="1" applyFill="1" applyBorder="1" applyAlignment="1" applyProtection="1">
      <alignment horizontal="center"/>
      <protection/>
    </xf>
    <xf numFmtId="41" fontId="5" fillId="0" borderId="8" xfId="20" applyNumberFormat="1" applyFont="1" applyFill="1" applyBorder="1" applyAlignment="1" applyProtection="1">
      <alignment horizontal="center"/>
      <protection/>
    </xf>
    <xf numFmtId="41" fontId="5" fillId="0" borderId="12" xfId="20" applyNumberFormat="1" applyFont="1" applyFill="1" applyBorder="1" applyAlignment="1" applyProtection="1">
      <alignment horizontal="center"/>
      <protection/>
    </xf>
    <xf numFmtId="41" fontId="4" fillId="0" borderId="16" xfId="20" applyNumberFormat="1" applyFont="1" applyFill="1" applyBorder="1" applyAlignment="1" applyProtection="1">
      <alignment horizontal="center"/>
      <protection/>
    </xf>
    <xf numFmtId="41" fontId="2" fillId="0" borderId="12" xfId="20" applyNumberFormat="1" applyFont="1" applyFill="1" applyBorder="1" applyAlignment="1" applyProtection="1">
      <alignment horizontal="center"/>
      <protection/>
    </xf>
    <xf numFmtId="41" fontId="4" fillId="0" borderId="35" xfId="20" applyNumberFormat="1" applyFont="1" applyFill="1" applyBorder="1" applyAlignment="1" applyProtection="1">
      <alignment horizontal="center"/>
      <protection/>
    </xf>
    <xf numFmtId="41" fontId="4" fillId="0" borderId="8" xfId="20" applyNumberFormat="1" applyFont="1" applyFill="1" applyBorder="1" applyAlignment="1" applyProtection="1">
      <alignment horizontal="center"/>
      <protection/>
    </xf>
    <xf numFmtId="41" fontId="2" fillId="0" borderId="8" xfId="20" applyNumberFormat="1" applyFont="1" applyFill="1" applyBorder="1" applyAlignment="1" applyProtection="1">
      <alignment horizontal="center"/>
      <protection/>
    </xf>
    <xf numFmtId="41" fontId="4" fillId="0" borderId="15" xfId="20" applyNumberFormat="1" applyFont="1" applyFill="1" applyBorder="1" applyAlignment="1" applyProtection="1">
      <alignment horizontal="center"/>
      <protection/>
    </xf>
    <xf numFmtId="41" fontId="4" fillId="0" borderId="18" xfId="20" applyNumberFormat="1" applyFont="1" applyFill="1" applyBorder="1" applyAlignment="1" applyProtection="1">
      <alignment horizontal="center"/>
      <protection/>
    </xf>
    <xf numFmtId="41" fontId="8" fillId="0" borderId="12" xfId="20" applyNumberFormat="1" applyFont="1" applyFill="1" applyBorder="1" applyAlignment="1" applyProtection="1">
      <alignment horizontal="center"/>
      <protection/>
    </xf>
    <xf numFmtId="41" fontId="2" fillId="0" borderId="0" xfId="20" applyNumberFormat="1" applyFont="1" applyFill="1" applyBorder="1" applyAlignment="1" applyProtection="1">
      <alignment horizontal="center"/>
      <protection/>
    </xf>
    <xf numFmtId="41" fontId="8" fillId="0" borderId="18" xfId="20" applyNumberFormat="1" applyFont="1" applyFill="1" applyBorder="1" applyAlignment="1" applyProtection="1">
      <alignment horizontal="center"/>
      <protection/>
    </xf>
    <xf numFmtId="41" fontId="2" fillId="0" borderId="36" xfId="20" applyNumberFormat="1" applyFont="1" applyFill="1" applyBorder="1" applyAlignment="1" applyProtection="1">
      <alignment horizontal="center"/>
      <protection/>
    </xf>
    <xf numFmtId="41" fontId="5" fillId="0" borderId="15" xfId="20" applyNumberFormat="1" applyFont="1" applyFill="1" applyBorder="1" applyAlignment="1" applyProtection="1">
      <alignment horizontal="center"/>
      <protection/>
    </xf>
    <xf numFmtId="41" fontId="4" fillId="0" borderId="8" xfId="20" applyNumberFormat="1" applyFont="1" applyFill="1" applyBorder="1" applyAlignment="1" applyProtection="1">
      <alignment horizontal="center"/>
      <protection/>
    </xf>
    <xf numFmtId="41" fontId="2" fillId="0" borderId="18" xfId="20" applyNumberFormat="1" applyFont="1" applyFill="1" applyBorder="1" applyAlignment="1" applyProtection="1">
      <alignment horizontal="center"/>
      <protection/>
    </xf>
    <xf numFmtId="41" fontId="2" fillId="0" borderId="33" xfId="20" applyNumberFormat="1" applyFont="1" applyFill="1" applyBorder="1" applyAlignment="1" applyProtection="1">
      <alignment horizontal="center"/>
      <protection/>
    </xf>
    <xf numFmtId="41" fontId="2" fillId="0" borderId="16" xfId="20" applyNumberFormat="1" applyFont="1" applyFill="1" applyBorder="1" applyAlignment="1" applyProtection="1">
      <alignment horizontal="center"/>
      <protection/>
    </xf>
    <xf numFmtId="41" fontId="2" fillId="0" borderId="25" xfId="20" applyNumberFormat="1" applyFont="1" applyFill="1" applyBorder="1" applyAlignment="1" applyProtection="1">
      <alignment horizontal="center"/>
      <protection/>
    </xf>
    <xf numFmtId="41" fontId="2" fillId="0" borderId="15" xfId="20" applyNumberFormat="1" applyFont="1" applyFill="1" applyBorder="1" applyAlignment="1" applyProtection="1">
      <alignment horizontal="center"/>
      <protection/>
    </xf>
    <xf numFmtId="41" fontId="2" fillId="0" borderId="27" xfId="20" applyNumberFormat="1" applyFont="1" applyFill="1" applyBorder="1" applyAlignment="1" applyProtection="1">
      <alignment horizontal="center"/>
      <protection/>
    </xf>
    <xf numFmtId="41" fontId="4" fillId="0" borderId="37" xfId="20" applyNumberFormat="1" applyFont="1" applyFill="1" applyBorder="1" applyAlignment="1" applyProtection="1">
      <alignment horizontal="center"/>
      <protection/>
    </xf>
    <xf numFmtId="41" fontId="4" fillId="0" borderId="2" xfId="20" applyNumberFormat="1" applyFont="1" applyFill="1" applyBorder="1" applyAlignment="1" applyProtection="1">
      <alignment horizontal="center"/>
      <protection/>
    </xf>
    <xf numFmtId="41" fontId="4" fillId="0" borderId="8" xfId="20" applyNumberFormat="1" applyFont="1" applyFill="1" applyBorder="1" applyAlignment="1" applyProtection="1">
      <alignment horizontal="center"/>
      <protection/>
    </xf>
    <xf numFmtId="41" fontId="4" fillId="0" borderId="2" xfId="20" applyNumberFormat="1" applyFont="1" applyFill="1" applyBorder="1" applyAlignment="1" applyProtection="1">
      <alignment horizontal="center"/>
      <protection/>
    </xf>
    <xf numFmtId="41" fontId="4" fillId="0" borderId="2" xfId="20" applyNumberFormat="1" applyFont="1" applyFill="1" applyBorder="1" applyAlignment="1" applyProtection="1">
      <alignment horizontal="right"/>
      <protection/>
    </xf>
    <xf numFmtId="41" fontId="10" fillId="0" borderId="8" xfId="20" applyNumberFormat="1" applyFont="1" applyFill="1" applyBorder="1" applyAlignment="1" applyProtection="1">
      <alignment horizontal="right"/>
      <protection/>
    </xf>
    <xf numFmtId="41" fontId="11" fillId="0" borderId="8" xfId="20" applyNumberFormat="1" applyFont="1" applyFill="1" applyBorder="1" applyAlignment="1" applyProtection="1">
      <alignment/>
      <protection/>
    </xf>
    <xf numFmtId="41" fontId="3" fillId="0" borderId="8" xfId="20" applyNumberFormat="1" applyFont="1" applyFill="1" applyBorder="1" applyAlignment="1" applyProtection="1">
      <alignment horizontal="right"/>
      <protection/>
    </xf>
    <xf numFmtId="41" fontId="3" fillId="0" borderId="18" xfId="20" applyNumberFormat="1" applyFont="1" applyFill="1" applyBorder="1" applyAlignment="1" applyProtection="1">
      <alignment horizontal="right"/>
      <protection/>
    </xf>
    <xf numFmtId="41" fontId="4" fillId="0" borderId="9" xfId="20" applyNumberFormat="1" applyFont="1" applyFill="1" applyBorder="1" applyAlignment="1" applyProtection="1">
      <alignment horizontal="center" vertical="center" wrapText="1"/>
      <protection/>
    </xf>
    <xf numFmtId="41" fontId="4" fillId="0" borderId="2" xfId="20" applyNumberFormat="1" applyFont="1" applyFill="1" applyBorder="1" applyAlignment="1" applyProtection="1">
      <alignment horizontal="right"/>
      <protection/>
    </xf>
    <xf numFmtId="41" fontId="4" fillId="0" borderId="2" xfId="20" applyNumberFormat="1" applyFont="1" applyFill="1" applyBorder="1" applyAlignment="1" applyProtection="1">
      <alignment horizontal="right" vertical="center"/>
      <protection/>
    </xf>
    <xf numFmtId="41" fontId="3" fillId="0" borderId="2" xfId="20" applyNumberFormat="1" applyFont="1" applyFill="1" applyBorder="1" applyAlignment="1" applyProtection="1">
      <alignment/>
      <protection/>
    </xf>
    <xf numFmtId="0" fontId="5" fillId="0" borderId="37" xfId="20" applyNumberFormat="1" applyFont="1" applyFill="1" applyBorder="1" applyAlignment="1" applyProtection="1">
      <alignment/>
      <protection/>
    </xf>
    <xf numFmtId="0" fontId="5" fillId="0" borderId="38" xfId="20" applyNumberFormat="1" applyFont="1" applyFill="1" applyBorder="1" applyAlignment="1" applyProtection="1">
      <alignment/>
      <protection/>
    </xf>
    <xf numFmtId="41" fontId="5" fillId="0" borderId="2" xfId="20" applyNumberFormat="1" applyFont="1" applyFill="1" applyBorder="1" applyAlignment="1" applyProtection="1">
      <alignment/>
      <protection/>
    </xf>
    <xf numFmtId="0" fontId="4" fillId="0" borderId="2" xfId="20" applyNumberFormat="1" applyFont="1" applyFill="1" applyBorder="1" applyAlignment="1" applyProtection="1">
      <alignment/>
      <protection/>
    </xf>
    <xf numFmtId="41" fontId="4" fillId="0" borderId="2" xfId="20" applyNumberFormat="1" applyFont="1" applyFill="1" applyBorder="1" applyAlignment="1" applyProtection="1">
      <alignment horizontal="center"/>
      <protection/>
    </xf>
    <xf numFmtId="41" fontId="4" fillId="0" borderId="13" xfId="20" applyNumberFormat="1" applyFont="1" applyFill="1" applyBorder="1" applyAlignment="1" applyProtection="1">
      <alignment/>
      <protection/>
    </xf>
    <xf numFmtId="41" fontId="4" fillId="0" borderId="2" xfId="20" applyNumberFormat="1" applyFont="1" applyFill="1" applyBorder="1" applyAlignment="1" applyProtection="1">
      <alignment/>
      <protection/>
    </xf>
    <xf numFmtId="41" fontId="2" fillId="0" borderId="0" xfId="20" applyNumberFormat="1" applyFont="1" applyFill="1" applyBorder="1" applyAlignment="1" applyProtection="1">
      <alignment vertical="center"/>
      <protection/>
    </xf>
    <xf numFmtId="41" fontId="10" fillId="0" borderId="8" xfId="20" applyNumberFormat="1" applyFont="1" applyFill="1" applyBorder="1" applyAlignment="1" applyProtection="1">
      <alignment horizontal="center"/>
      <protection/>
    </xf>
    <xf numFmtId="41" fontId="3" fillId="0" borderId="18" xfId="20" applyNumberFormat="1" applyFont="1" applyFill="1" applyBorder="1" applyAlignment="1" applyProtection="1">
      <alignment horizontal="center"/>
      <protection/>
    </xf>
    <xf numFmtId="41" fontId="4" fillId="0" borderId="2" xfId="20" applyNumberFormat="1" applyFont="1" applyFill="1" applyBorder="1" applyAlignment="1" applyProtection="1">
      <alignment horizontal="center" vertical="center"/>
      <protection/>
    </xf>
    <xf numFmtId="41" fontId="3" fillId="0" borderId="15" xfId="20" applyNumberFormat="1" applyFont="1" applyFill="1" applyBorder="1" applyAlignment="1" applyProtection="1">
      <alignment horizontal="center"/>
      <protection/>
    </xf>
    <xf numFmtId="0" fontId="4" fillId="0" borderId="39" xfId="20" applyNumberFormat="1" applyFont="1" applyFill="1" applyBorder="1" applyAlignment="1" applyProtection="1">
      <alignment/>
      <protection/>
    </xf>
    <xf numFmtId="0" fontId="4" fillId="0" borderId="37" xfId="20" applyNumberFormat="1" applyFont="1" applyFill="1" applyBorder="1" applyAlignment="1" applyProtection="1">
      <alignment/>
      <protection/>
    </xf>
    <xf numFmtId="0" fontId="3" fillId="0" borderId="37" xfId="20" applyNumberFormat="1" applyFont="1" applyFill="1" applyBorder="1" applyAlignment="1" applyProtection="1">
      <alignment/>
      <protection/>
    </xf>
    <xf numFmtId="41" fontId="4" fillId="0" borderId="37" xfId="20" applyNumberFormat="1" applyFont="1" applyFill="1" applyBorder="1" applyAlignment="1" applyProtection="1">
      <alignment horizontal="right"/>
      <protection/>
    </xf>
    <xf numFmtId="41" fontId="4" fillId="0" borderId="37" xfId="20" applyNumberFormat="1" applyFont="1" applyFill="1" applyBorder="1" applyAlignment="1" applyProtection="1">
      <alignment horizontal="center"/>
      <protection/>
    </xf>
    <xf numFmtId="41" fontId="3" fillId="0" borderId="37" xfId="20" applyNumberFormat="1" applyFont="1" applyFill="1" applyBorder="1" applyAlignment="1" applyProtection="1">
      <alignment/>
      <protection/>
    </xf>
    <xf numFmtId="0" fontId="5" fillId="0" borderId="1" xfId="20" applyNumberFormat="1" applyFont="1" applyFill="1" applyBorder="1" applyAlignment="1" applyProtection="1">
      <alignment/>
      <protection/>
    </xf>
    <xf numFmtId="0" fontId="4" fillId="0" borderId="25" xfId="20" applyNumberFormat="1" applyFont="1" applyFill="1" applyBorder="1" applyAlignment="1" applyProtection="1">
      <alignment/>
      <protection/>
    </xf>
    <xf numFmtId="0" fontId="3" fillId="0" borderId="25" xfId="20" applyNumberFormat="1" applyFont="1" applyFill="1" applyBorder="1" applyAlignment="1" applyProtection="1">
      <alignment/>
      <protection/>
    </xf>
    <xf numFmtId="0" fontId="3" fillId="0" borderId="2" xfId="20" applyNumberFormat="1" applyFont="1" applyFill="1" applyBorder="1" applyAlignment="1" applyProtection="1">
      <alignment vertical="center"/>
      <protection/>
    </xf>
    <xf numFmtId="41" fontId="5" fillId="0" borderId="27" xfId="20" applyNumberFormat="1" applyFont="1" applyFill="1" applyBorder="1" applyAlignment="1" applyProtection="1">
      <alignment/>
      <protection/>
    </xf>
    <xf numFmtId="0" fontId="3" fillId="0" borderId="3" xfId="20" applyNumberFormat="1" applyFont="1" applyFill="1" applyBorder="1" applyAlignment="1" applyProtection="1">
      <alignment/>
      <protection/>
    </xf>
    <xf numFmtId="0" fontId="3" fillId="0" borderId="4" xfId="20" applyNumberFormat="1" applyFont="1" applyFill="1" applyBorder="1" applyAlignment="1" applyProtection="1">
      <alignment/>
      <protection/>
    </xf>
    <xf numFmtId="41" fontId="3" fillId="0" borderId="8" xfId="17" applyNumberFormat="1" applyFont="1" applyFill="1" applyBorder="1" applyAlignment="1" applyProtection="1">
      <alignment/>
      <protection/>
    </xf>
    <xf numFmtId="41" fontId="3" fillId="0" borderId="8" xfId="26" applyNumberFormat="1" applyFont="1" applyFill="1" applyBorder="1" applyAlignment="1" applyProtection="1">
      <alignment horizontal="right"/>
      <protection/>
    </xf>
    <xf numFmtId="41" fontId="5" fillId="0" borderId="8" xfId="17" applyNumberFormat="1" applyFont="1" applyFill="1" applyBorder="1" applyAlignment="1" applyProtection="1">
      <alignment/>
      <protection/>
    </xf>
    <xf numFmtId="41" fontId="3" fillId="0" borderId="8" xfId="26" applyNumberFormat="1" applyFont="1" applyFill="1" applyBorder="1" applyAlignment="1" applyProtection="1">
      <alignment horizontal="right"/>
      <protection/>
    </xf>
    <xf numFmtId="0" fontId="3" fillId="0" borderId="8" xfId="22" applyNumberFormat="1" applyFont="1" applyFill="1" applyBorder="1" applyAlignment="1" applyProtection="1">
      <alignment horizontal="center" vertical="center" textRotation="90" wrapText="1"/>
      <protection/>
    </xf>
    <xf numFmtId="41" fontId="26" fillId="0" borderId="8" xfId="22" applyNumberFormat="1" applyFont="1" applyFill="1" applyBorder="1" applyAlignment="1" applyProtection="1">
      <alignment/>
      <protection/>
    </xf>
    <xf numFmtId="41" fontId="25" fillId="0" borderId="8" xfId="26" applyNumberFormat="1" applyFont="1" applyFill="1" applyBorder="1" applyAlignment="1" applyProtection="1">
      <alignment/>
      <protection/>
    </xf>
    <xf numFmtId="41" fontId="27" fillId="0" borderId="8" xfId="22" applyNumberFormat="1" applyFont="1" applyFill="1" applyBorder="1" applyAlignment="1" applyProtection="1">
      <alignment/>
      <protection/>
    </xf>
    <xf numFmtId="41" fontId="25" fillId="0" borderId="8" xfId="26" applyNumberFormat="1" applyFont="1" applyFill="1" applyBorder="1" applyAlignment="1" applyProtection="1">
      <alignment horizontal="right"/>
      <protection/>
    </xf>
    <xf numFmtId="41" fontId="28" fillId="0" borderId="8" xfId="22" applyNumberFormat="1" applyFont="1" applyFill="1" applyBorder="1" applyAlignment="1" applyProtection="1">
      <alignment/>
      <protection/>
    </xf>
    <xf numFmtId="41" fontId="0" fillId="2" borderId="8" xfId="22" applyNumberFormat="1" applyFont="1" applyFill="1" applyBorder="1" applyAlignment="1" applyProtection="1">
      <alignment/>
      <protection/>
    </xf>
    <xf numFmtId="41" fontId="20" fillId="0" borderId="8" xfId="22" applyNumberFormat="1" applyFont="1" applyFill="1" applyBorder="1" applyAlignment="1" applyProtection="1">
      <alignment/>
      <protection/>
    </xf>
    <xf numFmtId="41" fontId="20" fillId="0" borderId="8" xfId="22" applyNumberFormat="1" applyFont="1" applyFill="1" applyBorder="1" applyAlignment="1" applyProtection="1">
      <alignment vertical="center"/>
      <protection/>
    </xf>
    <xf numFmtId="41" fontId="5" fillId="0" borderId="0" xfId="20" applyNumberFormat="1" applyFont="1" applyFill="1" applyBorder="1" applyAlignment="1" applyProtection="1">
      <alignment horizontal="center"/>
      <protection/>
    </xf>
    <xf numFmtId="41" fontId="3" fillId="0" borderId="8" xfId="26" applyNumberFormat="1" applyFont="1" applyFill="1" applyBorder="1" applyAlignment="1" applyProtection="1">
      <alignment horizontal="center"/>
      <protection/>
    </xf>
    <xf numFmtId="3" fontId="3" fillId="0" borderId="29" xfId="26" applyNumberFormat="1" applyFont="1" applyFill="1" applyBorder="1" applyAlignment="1" applyProtection="1">
      <alignment horizontal="center" vertical="center" wrapText="1"/>
      <protection/>
    </xf>
    <xf numFmtId="41" fontId="3" fillId="0" borderId="12" xfId="26" applyNumberFormat="1" applyFont="1" applyFill="1" applyBorder="1" applyAlignment="1" applyProtection="1">
      <alignment horizontal="right"/>
      <protection/>
    </xf>
    <xf numFmtId="41" fontId="0" fillId="0" borderId="16" xfId="22" applyNumberFormat="1" applyFont="1" applyFill="1" applyBorder="1" applyAlignment="1" applyProtection="1">
      <alignment/>
      <protection/>
    </xf>
    <xf numFmtId="0" fontId="3" fillId="0" borderId="14" xfId="22" applyNumberFormat="1" applyFont="1" applyFill="1" applyBorder="1" applyAlignment="1" applyProtection="1">
      <alignment horizontal="center" vertical="center" wrapText="1"/>
      <protection/>
    </xf>
    <xf numFmtId="41" fontId="25" fillId="0" borderId="8" xfId="20" applyNumberFormat="1" applyFont="1" applyFill="1" applyBorder="1" applyAlignment="1" applyProtection="1">
      <alignment horizontal="center" vertical="center" wrapText="1"/>
      <protection/>
    </xf>
    <xf numFmtId="41" fontId="2" fillId="0" borderId="29" xfId="20" applyNumberFormat="1" applyFont="1" applyFill="1" applyBorder="1" applyAlignment="1" applyProtection="1">
      <alignment/>
      <protection/>
    </xf>
    <xf numFmtId="41" fontId="25" fillId="0" borderId="12" xfId="22" applyNumberFormat="1" applyFont="1" applyFill="1" applyBorder="1" applyAlignment="1" applyProtection="1">
      <alignment/>
      <protection/>
    </xf>
    <xf numFmtId="41" fontId="3" fillId="0" borderId="12" xfId="22" applyNumberFormat="1" applyFont="1" applyFill="1" applyBorder="1" applyAlignment="1" applyProtection="1">
      <alignment/>
      <protection/>
    </xf>
    <xf numFmtId="41" fontId="25" fillId="0" borderId="14" xfId="20" applyNumberFormat="1" applyFont="1" applyFill="1" applyBorder="1" applyAlignment="1" applyProtection="1">
      <alignment horizontal="center" vertical="center" wrapText="1"/>
      <protection/>
    </xf>
    <xf numFmtId="41" fontId="0" fillId="0" borderId="12" xfId="22" applyNumberFormat="1" applyFont="1" applyFill="1" applyBorder="1" applyAlignment="1" applyProtection="1">
      <alignment/>
      <protection/>
    </xf>
    <xf numFmtId="0" fontId="2" fillId="0" borderId="9" xfId="23" applyNumberFormat="1" applyFont="1" applyFill="1" applyBorder="1" applyAlignment="1" applyProtection="1">
      <alignment horizontal="right"/>
      <protection/>
    </xf>
    <xf numFmtId="0" fontId="5" fillId="0" borderId="9" xfId="0" applyFont="1" applyBorder="1" applyAlignment="1">
      <alignment horizontal="right"/>
    </xf>
    <xf numFmtId="41" fontId="2" fillId="0" borderId="9" xfId="23" applyNumberFormat="1" applyFont="1" applyFill="1" applyBorder="1" applyAlignment="1" applyProtection="1">
      <alignment horizontal="right" vertical="center" wrapText="1"/>
      <protection/>
    </xf>
    <xf numFmtId="41" fontId="5" fillId="0" borderId="9" xfId="23" applyNumberFormat="1" applyFont="1" applyFill="1" applyBorder="1" applyAlignment="1" applyProtection="1">
      <alignment horizontal="right"/>
      <protection/>
    </xf>
    <xf numFmtId="41" fontId="2" fillId="0" borderId="9" xfId="23" applyNumberFormat="1" applyFont="1" applyFill="1" applyBorder="1" applyAlignment="1" applyProtection="1">
      <alignment horizontal="right"/>
      <protection/>
    </xf>
    <xf numFmtId="41" fontId="2" fillId="0" borderId="9" xfId="23" applyNumberFormat="1" applyFont="1" applyFill="1" applyBorder="1" applyAlignment="1" applyProtection="1">
      <alignment horizontal="right"/>
      <protection/>
    </xf>
    <xf numFmtId="3" fontId="2" fillId="0" borderId="9" xfId="23" applyNumberFormat="1" applyFont="1" applyFill="1" applyBorder="1" applyAlignment="1" applyProtection="1">
      <alignment horizontal="right"/>
      <protection/>
    </xf>
    <xf numFmtId="1" fontId="11" fillId="0" borderId="9" xfId="23" applyNumberFormat="1" applyFont="1" applyFill="1" applyBorder="1" applyAlignment="1" applyProtection="1">
      <alignment horizontal="right"/>
      <protection/>
    </xf>
    <xf numFmtId="3" fontId="5" fillId="0" borderId="9" xfId="23" applyNumberFormat="1" applyFont="1" applyFill="1" applyBorder="1" applyAlignment="1" applyProtection="1">
      <alignment horizontal="right"/>
      <protection/>
    </xf>
    <xf numFmtId="0" fontId="5" fillId="0" borderId="9" xfId="23" applyNumberFormat="1" applyFont="1" applyFill="1" applyBorder="1" applyAlignment="1" applyProtection="1">
      <alignment horizontal="right"/>
      <protection/>
    </xf>
    <xf numFmtId="1" fontId="2" fillId="0" borderId="9" xfId="23" applyNumberFormat="1" applyFont="1" applyBorder="1" applyAlignment="1">
      <alignment horizontal="right"/>
      <protection/>
    </xf>
    <xf numFmtId="41" fontId="3" fillId="0" borderId="32" xfId="20" applyNumberFormat="1" applyFont="1" applyFill="1" applyBorder="1" applyAlignment="1" applyProtection="1">
      <alignment horizontal="center"/>
      <protection/>
    </xf>
    <xf numFmtId="41" fontId="5" fillId="0" borderId="29" xfId="20" applyNumberFormat="1" applyFont="1" applyFill="1" applyBorder="1" applyAlignment="1" applyProtection="1">
      <alignment horizontal="center"/>
      <protection/>
    </xf>
    <xf numFmtId="41" fontId="4" fillId="0" borderId="29" xfId="20" applyNumberFormat="1" applyFont="1" applyFill="1" applyBorder="1" applyAlignment="1" applyProtection="1">
      <alignment horizontal="right"/>
      <protection/>
    </xf>
    <xf numFmtId="41" fontId="3" fillId="0" borderId="29" xfId="20" applyNumberFormat="1" applyFont="1" applyFill="1" applyBorder="1" applyAlignment="1" applyProtection="1">
      <alignment horizontal="right"/>
      <protection/>
    </xf>
    <xf numFmtId="41" fontId="5" fillId="0" borderId="32" xfId="20" applyNumberFormat="1" applyFont="1" applyFill="1" applyBorder="1" applyAlignment="1" applyProtection="1">
      <alignment/>
      <protection/>
    </xf>
    <xf numFmtId="41" fontId="5" fillId="0" borderId="29" xfId="20" applyNumberFormat="1" applyFont="1" applyFill="1" applyBorder="1" applyAlignment="1" applyProtection="1">
      <alignment/>
      <protection/>
    </xf>
    <xf numFmtId="41" fontId="5" fillId="0" borderId="30" xfId="20" applyNumberFormat="1" applyFont="1" applyFill="1" applyBorder="1" applyAlignment="1" applyProtection="1">
      <alignment/>
      <protection/>
    </xf>
    <xf numFmtId="41" fontId="5" fillId="0" borderId="40" xfId="20" applyNumberFormat="1" applyFont="1" applyFill="1" applyBorder="1" applyAlignment="1" applyProtection="1">
      <alignment/>
      <protection/>
    </xf>
    <xf numFmtId="41" fontId="2" fillId="0" borderId="28" xfId="20" applyNumberFormat="1" applyFont="1" applyFill="1" applyBorder="1" applyAlignment="1" applyProtection="1">
      <alignment/>
      <protection/>
    </xf>
    <xf numFmtId="41" fontId="2" fillId="0" borderId="30" xfId="20" applyNumberFormat="1" applyFont="1" applyFill="1" applyBorder="1" applyAlignment="1" applyProtection="1">
      <alignment/>
      <protection/>
    </xf>
    <xf numFmtId="9" fontId="2" fillId="0" borderId="8" xfId="26" applyFont="1" applyFill="1" applyBorder="1" applyAlignment="1" applyProtection="1">
      <alignment horizontal="right"/>
      <protection/>
    </xf>
    <xf numFmtId="41" fontId="2" fillId="0" borderId="41" xfId="20" applyNumberFormat="1" applyFont="1" applyFill="1" applyBorder="1" applyAlignment="1" applyProtection="1">
      <alignment/>
      <protection/>
    </xf>
    <xf numFmtId="41" fontId="2" fillId="0" borderId="31" xfId="20" applyNumberFormat="1" applyFont="1" applyFill="1" applyBorder="1" applyAlignment="1" applyProtection="1">
      <alignment/>
      <protection/>
    </xf>
    <xf numFmtId="41" fontId="2" fillId="0" borderId="31" xfId="20" applyNumberFormat="1" applyFont="1" applyFill="1" applyBorder="1" applyAlignment="1" applyProtection="1">
      <alignment/>
      <protection/>
    </xf>
    <xf numFmtId="41" fontId="2" fillId="0" borderId="32" xfId="20" applyNumberFormat="1" applyFont="1" applyFill="1" applyBorder="1" applyAlignment="1" applyProtection="1">
      <alignment/>
      <protection/>
    </xf>
    <xf numFmtId="41" fontId="2" fillId="0" borderId="29" xfId="20" applyNumberFormat="1" applyFont="1" applyFill="1" applyBorder="1" applyAlignment="1" applyProtection="1">
      <alignment/>
      <protection/>
    </xf>
    <xf numFmtId="41" fontId="4" fillId="0" borderId="32" xfId="20" applyNumberFormat="1" applyFont="1" applyFill="1" applyBorder="1" applyAlignment="1" applyProtection="1">
      <alignment/>
      <protection/>
    </xf>
    <xf numFmtId="41" fontId="4" fillId="0" borderId="29" xfId="20" applyNumberFormat="1" applyFont="1" applyFill="1" applyBorder="1" applyAlignment="1" applyProtection="1">
      <alignment/>
      <protection/>
    </xf>
    <xf numFmtId="9" fontId="2" fillId="0" borderId="12" xfId="26" applyFont="1" applyFill="1" applyBorder="1" applyAlignment="1" applyProtection="1">
      <alignment horizontal="right"/>
      <protection/>
    </xf>
    <xf numFmtId="9" fontId="2" fillId="0" borderId="13" xfId="26" applyFont="1" applyFill="1" applyBorder="1" applyAlignment="1" applyProtection="1">
      <alignment horizontal="right"/>
      <protection/>
    </xf>
    <xf numFmtId="9" fontId="2" fillId="0" borderId="16" xfId="26" applyFont="1" applyFill="1" applyBorder="1" applyAlignment="1" applyProtection="1">
      <alignment horizontal="right"/>
      <protection/>
    </xf>
    <xf numFmtId="41" fontId="4" fillId="0" borderId="29" xfId="20" applyNumberFormat="1" applyFont="1" applyFill="1" applyBorder="1" applyAlignment="1" applyProtection="1">
      <alignment horizontal="center"/>
      <protection/>
    </xf>
    <xf numFmtId="41" fontId="2" fillId="0" borderId="29" xfId="20" applyNumberFormat="1" applyFont="1" applyFill="1" applyBorder="1" applyAlignment="1" applyProtection="1">
      <alignment horizontal="center"/>
      <protection/>
    </xf>
    <xf numFmtId="41" fontId="2" fillId="0" borderId="30" xfId="20" applyNumberFormat="1" applyFont="1" applyFill="1" applyBorder="1" applyAlignment="1" applyProtection="1">
      <alignment horizontal="right"/>
      <protection/>
    </xf>
    <xf numFmtId="41" fontId="8" fillId="0" borderId="31" xfId="20" applyNumberFormat="1" applyFont="1" applyFill="1" applyBorder="1" applyAlignment="1" applyProtection="1">
      <alignment/>
      <protection/>
    </xf>
    <xf numFmtId="41" fontId="9" fillId="0" borderId="32" xfId="20" applyNumberFormat="1" applyFont="1" applyFill="1" applyBorder="1" applyAlignment="1" applyProtection="1">
      <alignment/>
      <protection/>
    </xf>
    <xf numFmtId="41" fontId="2" fillId="0" borderId="1" xfId="20" applyNumberFormat="1" applyFont="1" applyFill="1" applyBorder="1" applyAlignment="1" applyProtection="1">
      <alignment/>
      <protection/>
    </xf>
    <xf numFmtId="41" fontId="4" fillId="0" borderId="29" xfId="20" applyNumberFormat="1" applyFont="1" applyFill="1" applyBorder="1" applyAlignment="1" applyProtection="1">
      <alignment/>
      <protection/>
    </xf>
    <xf numFmtId="41" fontId="3" fillId="0" borderId="31" xfId="20" applyNumberFormat="1" applyFont="1" applyFill="1" applyBorder="1" applyAlignment="1" applyProtection="1">
      <alignment/>
      <protection/>
    </xf>
    <xf numFmtId="41" fontId="10" fillId="0" borderId="29" xfId="20" applyNumberFormat="1" applyFont="1" applyFill="1" applyBorder="1" applyAlignment="1" applyProtection="1">
      <alignment horizontal="right"/>
      <protection/>
    </xf>
    <xf numFmtId="41" fontId="4" fillId="0" borderId="29" xfId="20" applyNumberFormat="1" applyFont="1" applyFill="1" applyBorder="1" applyAlignment="1" applyProtection="1">
      <alignment horizontal="right"/>
      <protection/>
    </xf>
    <xf numFmtId="41" fontId="4" fillId="0" borderId="29" xfId="20" applyNumberFormat="1" applyFont="1" applyFill="1" applyBorder="1" applyAlignment="1" applyProtection="1">
      <alignment horizontal="center"/>
      <protection/>
    </xf>
    <xf numFmtId="41" fontId="3" fillId="0" borderId="29" xfId="20" applyNumberFormat="1" applyFont="1" applyFill="1" applyBorder="1" applyAlignment="1" applyProtection="1">
      <alignment/>
      <protection/>
    </xf>
    <xf numFmtId="9" fontId="4" fillId="0" borderId="8" xfId="26" applyFont="1" applyFill="1" applyBorder="1" applyAlignment="1" applyProtection="1">
      <alignment horizontal="right"/>
      <protection/>
    </xf>
    <xf numFmtId="9" fontId="4" fillId="0" borderId="12" xfId="26" applyFont="1" applyFill="1" applyBorder="1" applyAlignment="1" applyProtection="1">
      <alignment horizontal="right"/>
      <protection/>
    </xf>
    <xf numFmtId="9" fontId="2" fillId="0" borderId="42" xfId="26" applyFont="1" applyFill="1" applyBorder="1" applyAlignment="1" applyProtection="1">
      <alignment horizontal="right"/>
      <protection/>
    </xf>
    <xf numFmtId="9" fontId="4" fillId="0" borderId="42" xfId="26" applyFont="1" applyFill="1" applyBorder="1" applyAlignment="1" applyProtection="1">
      <alignment horizontal="right"/>
      <protection/>
    </xf>
    <xf numFmtId="9" fontId="2" fillId="0" borderId="9" xfId="26" applyFont="1" applyFill="1" applyBorder="1" applyAlignment="1" applyProtection="1">
      <alignment horizontal="right"/>
      <protection/>
    </xf>
    <xf numFmtId="9" fontId="4" fillId="0" borderId="8" xfId="26" applyFont="1" applyFill="1" applyBorder="1" applyAlignment="1" applyProtection="1">
      <alignment horizontal="right"/>
      <protection/>
    </xf>
    <xf numFmtId="9" fontId="4" fillId="0" borderId="42" xfId="26" applyFont="1" applyFill="1" applyBorder="1" applyAlignment="1" applyProtection="1">
      <alignment horizontal="right"/>
      <protection/>
    </xf>
    <xf numFmtId="9" fontId="4" fillId="0" borderId="16" xfId="26" applyFont="1" applyFill="1" applyBorder="1" applyAlignment="1" applyProtection="1">
      <alignment horizontal="right"/>
      <protection/>
    </xf>
    <xf numFmtId="0" fontId="4" fillId="0" borderId="12" xfId="20" applyNumberFormat="1" applyFont="1" applyFill="1" applyBorder="1" applyAlignment="1" applyProtection="1">
      <alignment/>
      <protection/>
    </xf>
    <xf numFmtId="0" fontId="3" fillId="0" borderId="12" xfId="20" applyNumberFormat="1" applyFont="1" applyFill="1" applyBorder="1" applyAlignment="1" applyProtection="1">
      <alignment/>
      <protection/>
    </xf>
    <xf numFmtId="41" fontId="3" fillId="0" borderId="12" xfId="20" applyNumberFormat="1" applyFont="1" applyFill="1" applyBorder="1" applyAlignment="1" applyProtection="1">
      <alignment/>
      <protection/>
    </xf>
    <xf numFmtId="41" fontId="4" fillId="0" borderId="12" xfId="20" applyNumberFormat="1" applyFont="1" applyFill="1" applyBorder="1" applyAlignment="1" applyProtection="1">
      <alignment horizontal="center"/>
      <protection/>
    </xf>
    <xf numFmtId="41" fontId="3" fillId="0" borderId="30" xfId="20" applyNumberFormat="1" applyFont="1" applyFill="1" applyBorder="1" applyAlignment="1" applyProtection="1">
      <alignment/>
      <protection/>
    </xf>
    <xf numFmtId="0" fontId="5" fillId="0" borderId="43" xfId="20" applyNumberFormat="1" applyFont="1" applyFill="1" applyBorder="1" applyAlignment="1" applyProtection="1">
      <alignment/>
      <protection/>
    </xf>
    <xf numFmtId="0" fontId="5" fillId="0" borderId="44" xfId="20" applyNumberFormat="1" applyFont="1" applyFill="1" applyBorder="1" applyAlignment="1" applyProtection="1">
      <alignment/>
      <protection/>
    </xf>
    <xf numFmtId="9" fontId="4" fillId="0" borderId="5" xfId="26" applyFont="1" applyFill="1" applyBorder="1" applyAlignment="1" applyProtection="1">
      <alignment horizontal="right"/>
      <protection/>
    </xf>
    <xf numFmtId="9" fontId="0" fillId="0" borderId="16" xfId="26" applyFont="1" applyFill="1" applyBorder="1" applyAlignment="1" applyProtection="1">
      <alignment/>
      <protection/>
    </xf>
    <xf numFmtId="0" fontId="16" fillId="0" borderId="0" xfId="21" applyFont="1">
      <alignment/>
      <protection/>
    </xf>
    <xf numFmtId="41" fontId="20" fillId="0" borderId="0" xfId="21" applyNumberFormat="1" applyFont="1">
      <alignment/>
      <protection/>
    </xf>
    <xf numFmtId="0" fontId="20" fillId="0" borderId="0" xfId="21" applyFont="1">
      <alignment/>
      <protection/>
    </xf>
    <xf numFmtId="0" fontId="0" fillId="0" borderId="0" xfId="21">
      <alignment/>
      <protection/>
    </xf>
    <xf numFmtId="0" fontId="16" fillId="0" borderId="0" xfId="21" applyFont="1" applyAlignment="1">
      <alignment horizontal="center" wrapText="1"/>
      <protection/>
    </xf>
    <xf numFmtId="0" fontId="16" fillId="0" borderId="0" xfId="21" applyFont="1" applyAlignment="1">
      <alignment horizontal="center"/>
      <protection/>
    </xf>
    <xf numFmtId="41" fontId="16" fillId="0" borderId="0" xfId="21" applyNumberFormat="1" applyFont="1">
      <alignment/>
      <protection/>
    </xf>
    <xf numFmtId="41" fontId="20" fillId="0" borderId="0" xfId="21" applyNumberFormat="1" applyFont="1">
      <alignment/>
      <protection/>
    </xf>
    <xf numFmtId="0" fontId="19" fillId="0" borderId="0" xfId="21" applyFont="1">
      <alignment/>
      <protection/>
    </xf>
    <xf numFmtId="41" fontId="19" fillId="0" borderId="0" xfId="21" applyNumberFormat="1" applyFont="1">
      <alignment/>
      <protection/>
    </xf>
    <xf numFmtId="41" fontId="21" fillId="0" borderId="0" xfId="21" applyNumberFormat="1" applyFont="1">
      <alignment/>
      <protection/>
    </xf>
    <xf numFmtId="41" fontId="21" fillId="0" borderId="0" xfId="21" applyNumberFormat="1" applyFont="1">
      <alignment/>
      <protection/>
    </xf>
    <xf numFmtId="0" fontId="16" fillId="0" borderId="0" xfId="21" applyFont="1" applyAlignment="1">
      <alignment horizontal="left"/>
      <protection/>
    </xf>
    <xf numFmtId="0" fontId="16" fillId="0" borderId="0" xfId="21" applyFont="1" applyAlignment="1">
      <alignment wrapText="1"/>
      <protection/>
    </xf>
    <xf numFmtId="0" fontId="0" fillId="0" borderId="0" xfId="21" applyAlignment="1">
      <alignment wrapText="1"/>
      <protection/>
    </xf>
    <xf numFmtId="0" fontId="0" fillId="0" borderId="0" xfId="21" applyAlignment="1">
      <alignment horizontal="center"/>
      <protection/>
    </xf>
    <xf numFmtId="3" fontId="16" fillId="0" borderId="0" xfId="21" applyNumberFormat="1" applyFont="1" applyAlignment="1">
      <alignment horizontal="center"/>
      <protection/>
    </xf>
    <xf numFmtId="3" fontId="19" fillId="0" borderId="0" xfId="21" applyNumberFormat="1" applyFont="1" applyAlignment="1">
      <alignment horizontal="center"/>
      <protection/>
    </xf>
    <xf numFmtId="0" fontId="5" fillId="0" borderId="0" xfId="21" applyFont="1" applyAlignment="1">
      <alignment horizontal="center" wrapText="1"/>
      <protection/>
    </xf>
    <xf numFmtId="41" fontId="0" fillId="0" borderId="0" xfId="21" applyNumberFormat="1" applyFont="1" applyAlignment="1">
      <alignment horizontal="center" wrapText="1"/>
      <protection/>
    </xf>
    <xf numFmtId="0" fontId="0" fillId="0" borderId="0" xfId="21" applyFont="1" applyAlignment="1">
      <alignment horizontal="center" wrapText="1"/>
      <protection/>
    </xf>
    <xf numFmtId="0" fontId="18" fillId="0" borderId="0" xfId="21" applyFont="1" applyAlignment="1">
      <alignment/>
      <protection/>
    </xf>
    <xf numFmtId="0" fontId="18" fillId="0" borderId="0" xfId="21" applyFont="1" applyAlignment="1">
      <alignment horizontal="left"/>
      <protection/>
    </xf>
  </cellXfs>
  <cellStyles count="13">
    <cellStyle name="Normal" xfId="0"/>
    <cellStyle name="Comma" xfId="15"/>
    <cellStyle name="Comma [0]" xfId="16"/>
    <cellStyle name="Ezres_3.sz. mellékelt" xfId="17"/>
    <cellStyle name="Hyperlink" xfId="18"/>
    <cellStyle name="Followed Hyperlink" xfId="19"/>
    <cellStyle name="Normál_2.sz.melléklet" xfId="20"/>
    <cellStyle name="Normál_2009.I.félév" xfId="21"/>
    <cellStyle name="Normál_3.sz. mellékelt" xfId="22"/>
    <cellStyle name="Normál_Munka1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6"/>
  <sheetViews>
    <sheetView workbookViewId="0" topLeftCell="A171">
      <selection activeCell="H216" sqref="H216"/>
    </sheetView>
  </sheetViews>
  <sheetFormatPr defaultColWidth="9.140625" defaultRowHeight="12.75"/>
  <cols>
    <col min="1" max="1" width="2.57421875" style="3" customWidth="1"/>
    <col min="2" max="3" width="3.7109375" style="3" customWidth="1"/>
    <col min="4" max="4" width="3.421875" style="3" customWidth="1"/>
    <col min="5" max="5" width="42.140625" style="5" bestFit="1" customWidth="1"/>
    <col min="6" max="6" width="14.00390625" style="15" customWidth="1"/>
    <col min="7" max="7" width="15.140625" style="253" customWidth="1"/>
    <col min="8" max="8" width="14.140625" style="15" customWidth="1"/>
    <col min="9" max="9" width="14.00390625" style="151" customWidth="1"/>
    <col min="10" max="10" width="7.7109375" style="4" customWidth="1"/>
    <col min="11" max="16384" width="12.00390625" style="5" customWidth="1"/>
  </cols>
  <sheetData>
    <row r="1" spans="1:19" s="161" customFormat="1" ht="54.75" customHeight="1" thickBot="1" thickTop="1">
      <c r="A1" s="171" t="s">
        <v>0</v>
      </c>
      <c r="B1" s="172" t="s">
        <v>1</v>
      </c>
      <c r="C1" s="172" t="s">
        <v>2</v>
      </c>
      <c r="D1" s="172" t="s">
        <v>3</v>
      </c>
      <c r="E1" s="173" t="s">
        <v>4</v>
      </c>
      <c r="F1" s="290" t="s">
        <v>278</v>
      </c>
      <c r="G1" s="208" t="s">
        <v>279</v>
      </c>
      <c r="H1" s="208" t="s">
        <v>287</v>
      </c>
      <c r="I1" s="208"/>
      <c r="J1" s="4"/>
      <c r="K1" s="5"/>
      <c r="L1" s="17"/>
      <c r="R1" s="312"/>
      <c r="S1" s="17"/>
    </row>
    <row r="2" spans="8:9" ht="12.75" customHeight="1" hidden="1">
      <c r="H2" s="220"/>
      <c r="I2" s="213"/>
    </row>
    <row r="3" spans="1:9" ht="13.5" customHeight="1" thickTop="1">
      <c r="A3" s="145"/>
      <c r="B3" s="145"/>
      <c r="C3" s="145"/>
      <c r="D3" s="145">
        <v>1</v>
      </c>
      <c r="E3" s="146" t="s">
        <v>5</v>
      </c>
      <c r="F3" s="151">
        <v>90</v>
      </c>
      <c r="G3" s="215">
        <v>90</v>
      </c>
      <c r="H3" s="222">
        <v>110</v>
      </c>
      <c r="I3" s="365">
        <f>H3/G3</f>
        <v>1.2222222222222223</v>
      </c>
    </row>
    <row r="4" spans="1:9" ht="13.5" customHeight="1">
      <c r="A4" s="145"/>
      <c r="B4" s="145"/>
      <c r="C4" s="145"/>
      <c r="D4" s="145">
        <v>2</v>
      </c>
      <c r="E4" s="146" t="s">
        <v>164</v>
      </c>
      <c r="F4" s="151">
        <v>500</v>
      </c>
      <c r="G4" s="215">
        <v>500</v>
      </c>
      <c r="H4" s="222">
        <v>703</v>
      </c>
      <c r="I4" s="365">
        <f aca="true" t="shared" si="0" ref="I4:I66">H4/G4</f>
        <v>1.406</v>
      </c>
    </row>
    <row r="5" spans="1:255" s="6" customFormat="1" ht="12.75">
      <c r="A5" s="146"/>
      <c r="B5" s="146"/>
      <c r="C5" s="146"/>
      <c r="D5" s="145">
        <v>3</v>
      </c>
      <c r="E5" s="146" t="s">
        <v>6</v>
      </c>
      <c r="F5" s="151">
        <v>350</v>
      </c>
      <c r="G5" s="254">
        <v>350</v>
      </c>
      <c r="H5" s="228">
        <v>362</v>
      </c>
      <c r="I5" s="365">
        <f t="shared" si="0"/>
        <v>1.0342857142857143</v>
      </c>
      <c r="J5" s="5"/>
      <c r="K5" s="5"/>
      <c r="L5" s="5"/>
      <c r="M5" s="5"/>
      <c r="N5" s="5"/>
      <c r="O5" s="5"/>
      <c r="P5" s="5"/>
      <c r="Q5" s="5"/>
      <c r="R5" s="5"/>
      <c r="S5" s="5"/>
      <c r="IU5" s="7"/>
    </row>
    <row r="6" spans="1:10" ht="12.75">
      <c r="A6" s="146"/>
      <c r="B6" s="146"/>
      <c r="C6" s="146"/>
      <c r="D6" s="145">
        <v>4</v>
      </c>
      <c r="E6" s="146" t="s">
        <v>208</v>
      </c>
      <c r="F6" s="151">
        <v>300</v>
      </c>
      <c r="G6" s="254">
        <v>300</v>
      </c>
      <c r="H6" s="228">
        <v>291</v>
      </c>
      <c r="I6" s="365">
        <f t="shared" si="0"/>
        <v>0.97</v>
      </c>
      <c r="J6" s="5"/>
    </row>
    <row r="7" spans="1:10" ht="12.75">
      <c r="A7" s="146"/>
      <c r="B7" s="146"/>
      <c r="C7" s="146"/>
      <c r="D7" s="145">
        <v>5</v>
      </c>
      <c r="E7" s="146" t="s">
        <v>284</v>
      </c>
      <c r="F7" s="151">
        <v>200</v>
      </c>
      <c r="G7" s="254">
        <v>200</v>
      </c>
      <c r="H7" s="228">
        <v>148</v>
      </c>
      <c r="I7" s="365">
        <f t="shared" si="0"/>
        <v>0.74</v>
      </c>
      <c r="J7" s="5"/>
    </row>
    <row r="8" spans="1:9" ht="12.75">
      <c r="A8" s="145"/>
      <c r="B8" s="145"/>
      <c r="C8" s="145"/>
      <c r="D8" s="145">
        <v>6</v>
      </c>
      <c r="E8" s="146" t="s">
        <v>7</v>
      </c>
      <c r="F8" s="151">
        <v>80</v>
      </c>
      <c r="G8" s="255">
        <v>80</v>
      </c>
      <c r="H8" s="222">
        <v>241</v>
      </c>
      <c r="I8" s="365">
        <f t="shared" si="0"/>
        <v>3.0125</v>
      </c>
    </row>
    <row r="9" spans="1:10" s="14" customFormat="1" ht="12.75">
      <c r="A9" s="149"/>
      <c r="B9" s="149"/>
      <c r="C9" s="149">
        <v>1</v>
      </c>
      <c r="D9" s="149"/>
      <c r="E9" s="150" t="s">
        <v>8</v>
      </c>
      <c r="F9" s="217">
        <f>SUM(F3:F8)</f>
        <v>1520</v>
      </c>
      <c r="G9" s="265">
        <f>SUM(G3:G8)</f>
        <v>1520</v>
      </c>
      <c r="H9" s="376">
        <f>SUM(H3:H8)</f>
        <v>1855</v>
      </c>
      <c r="I9" s="388">
        <f t="shared" si="0"/>
        <v>1.2203947368421053</v>
      </c>
      <c r="J9" s="20"/>
    </row>
    <row r="10" spans="1:9" ht="12.75">
      <c r="A10" s="145"/>
      <c r="B10" s="145"/>
      <c r="C10" s="146"/>
      <c r="D10" s="146">
        <v>1</v>
      </c>
      <c r="E10" s="146" t="s">
        <v>9</v>
      </c>
      <c r="F10" s="151"/>
      <c r="G10" s="254"/>
      <c r="H10" s="222"/>
      <c r="I10" s="365"/>
    </row>
    <row r="11" spans="1:9" ht="12.75">
      <c r="A11" s="145"/>
      <c r="B11" s="145"/>
      <c r="C11" s="145"/>
      <c r="D11" s="145">
        <v>2</v>
      </c>
      <c r="E11" s="146" t="s">
        <v>10</v>
      </c>
      <c r="F11" s="151">
        <v>63700</v>
      </c>
      <c r="G11" s="254">
        <v>76480</v>
      </c>
      <c r="H11" s="222">
        <v>76519</v>
      </c>
      <c r="I11" s="365">
        <f t="shared" si="0"/>
        <v>1.0005099372384938</v>
      </c>
    </row>
    <row r="12" spans="1:9" ht="12.75">
      <c r="A12" s="145"/>
      <c r="B12" s="145"/>
      <c r="C12" s="145"/>
      <c r="D12" s="147"/>
      <c r="E12" s="146" t="s">
        <v>11</v>
      </c>
      <c r="F12" s="151">
        <v>3200</v>
      </c>
      <c r="G12" s="254">
        <v>3200</v>
      </c>
      <c r="H12" s="222">
        <v>3205</v>
      </c>
      <c r="I12" s="365">
        <f t="shared" si="0"/>
        <v>1.0015625</v>
      </c>
    </row>
    <row r="13" spans="1:9" ht="12.75">
      <c r="A13" s="145"/>
      <c r="B13" s="145"/>
      <c r="C13" s="145"/>
      <c r="D13" s="145"/>
      <c r="E13" s="146" t="s">
        <v>12</v>
      </c>
      <c r="F13" s="151">
        <v>60500</v>
      </c>
      <c r="G13" s="254">
        <v>73280</v>
      </c>
      <c r="H13" s="222">
        <v>73314</v>
      </c>
      <c r="I13" s="365">
        <f t="shared" si="0"/>
        <v>1.0004639737991265</v>
      </c>
    </row>
    <row r="14" spans="1:9" ht="12.75">
      <c r="A14" s="145"/>
      <c r="B14" s="145"/>
      <c r="C14" s="145"/>
      <c r="D14" s="145">
        <v>3</v>
      </c>
      <c r="E14" s="146" t="s">
        <v>13</v>
      </c>
      <c r="F14" s="151">
        <v>44993</v>
      </c>
      <c r="G14" s="254">
        <v>62846</v>
      </c>
      <c r="H14" s="222">
        <v>63948</v>
      </c>
      <c r="I14" s="365">
        <f t="shared" si="0"/>
        <v>1.0175349266460874</v>
      </c>
    </row>
    <row r="15" spans="1:9" ht="12.75">
      <c r="A15" s="145"/>
      <c r="B15" s="145"/>
      <c r="C15" s="145"/>
      <c r="D15" s="145"/>
      <c r="E15" s="146" t="s">
        <v>14</v>
      </c>
      <c r="F15" s="151">
        <v>22305</v>
      </c>
      <c r="G15" s="254">
        <v>22305</v>
      </c>
      <c r="H15" s="222">
        <v>22305</v>
      </c>
      <c r="I15" s="365">
        <f t="shared" si="0"/>
        <v>1</v>
      </c>
    </row>
    <row r="16" spans="1:9" ht="12.75">
      <c r="A16" s="145"/>
      <c r="B16" s="145"/>
      <c r="C16" s="145"/>
      <c r="D16" s="145"/>
      <c r="E16" s="146" t="s">
        <v>15</v>
      </c>
      <c r="F16" s="151">
        <v>8688</v>
      </c>
      <c r="G16" s="254">
        <v>26541</v>
      </c>
      <c r="H16" s="222">
        <v>26541</v>
      </c>
      <c r="I16" s="365">
        <f t="shared" si="0"/>
        <v>1</v>
      </c>
    </row>
    <row r="17" spans="1:9" ht="12.75">
      <c r="A17" s="145"/>
      <c r="B17" s="145"/>
      <c r="C17" s="145"/>
      <c r="D17" s="145"/>
      <c r="E17" s="146" t="s">
        <v>16</v>
      </c>
      <c r="F17" s="151">
        <v>13500</v>
      </c>
      <c r="G17" s="254">
        <v>13500</v>
      </c>
      <c r="H17" s="222">
        <v>14456</v>
      </c>
      <c r="I17" s="365">
        <f t="shared" si="0"/>
        <v>1.0708148148148149</v>
      </c>
    </row>
    <row r="18" spans="1:9" ht="12.75">
      <c r="A18" s="145"/>
      <c r="B18" s="145"/>
      <c r="C18" s="145"/>
      <c r="D18" s="145"/>
      <c r="E18" s="146" t="s">
        <v>17</v>
      </c>
      <c r="F18" s="151">
        <v>200</v>
      </c>
      <c r="G18" s="254">
        <v>200</v>
      </c>
      <c r="H18" s="222">
        <v>5</v>
      </c>
      <c r="I18" s="365">
        <f t="shared" si="0"/>
        <v>0.025</v>
      </c>
    </row>
    <row r="19" spans="1:9" ht="12.75">
      <c r="A19" s="145"/>
      <c r="B19" s="145"/>
      <c r="C19" s="145"/>
      <c r="D19" s="145"/>
      <c r="E19" s="148" t="s">
        <v>18</v>
      </c>
      <c r="F19" s="151">
        <v>300</v>
      </c>
      <c r="G19" s="254">
        <v>300</v>
      </c>
      <c r="H19" s="222">
        <v>641</v>
      </c>
      <c r="I19" s="365">
        <f t="shared" si="0"/>
        <v>2.1366666666666667</v>
      </c>
    </row>
    <row r="20" spans="1:9" ht="12.75">
      <c r="A20" s="145"/>
      <c r="B20" s="145"/>
      <c r="C20" s="145"/>
      <c r="D20" s="145"/>
      <c r="E20" s="148" t="s">
        <v>19</v>
      </c>
      <c r="F20" s="151"/>
      <c r="G20" s="254"/>
      <c r="H20" s="222"/>
      <c r="I20" s="365"/>
    </row>
    <row r="21" spans="1:9" ht="12.75">
      <c r="A21" s="145"/>
      <c r="B21" s="145"/>
      <c r="C21" s="145"/>
      <c r="D21" s="145">
        <v>4</v>
      </c>
      <c r="E21" s="146" t="s">
        <v>20</v>
      </c>
      <c r="F21" s="151">
        <v>2820</v>
      </c>
      <c r="G21" s="254">
        <v>2820</v>
      </c>
      <c r="H21" s="222">
        <v>2836</v>
      </c>
      <c r="I21" s="365">
        <f t="shared" si="0"/>
        <v>1.0056737588652482</v>
      </c>
    </row>
    <row r="22" spans="1:9" ht="12.75">
      <c r="A22" s="145"/>
      <c r="B22" s="145"/>
      <c r="C22" s="145"/>
      <c r="D22" s="145"/>
      <c r="E22" s="146" t="s">
        <v>21</v>
      </c>
      <c r="F22" s="151">
        <v>120</v>
      </c>
      <c r="G22" s="254">
        <v>120</v>
      </c>
      <c r="H22" s="222">
        <v>146</v>
      </c>
      <c r="I22" s="365">
        <f t="shared" si="0"/>
        <v>1.2166666666666666</v>
      </c>
    </row>
    <row r="23" spans="1:9" ht="12.75">
      <c r="A23" s="145"/>
      <c r="B23" s="145"/>
      <c r="C23" s="145"/>
      <c r="D23" s="145"/>
      <c r="E23" s="146" t="s">
        <v>22</v>
      </c>
      <c r="F23" s="151">
        <v>1000</v>
      </c>
      <c r="G23" s="254">
        <v>1000</v>
      </c>
      <c r="H23" s="222">
        <v>759</v>
      </c>
      <c r="I23" s="365">
        <f t="shared" si="0"/>
        <v>0.759</v>
      </c>
    </row>
    <row r="24" spans="1:9" ht="12.75">
      <c r="A24" s="145"/>
      <c r="B24" s="145"/>
      <c r="C24" s="145"/>
      <c r="D24" s="145"/>
      <c r="E24" s="146" t="s">
        <v>23</v>
      </c>
      <c r="F24" s="151">
        <v>1700</v>
      </c>
      <c r="G24" s="254">
        <v>1700</v>
      </c>
      <c r="H24" s="222">
        <v>1931</v>
      </c>
      <c r="I24" s="365">
        <f t="shared" si="0"/>
        <v>1.1358823529411766</v>
      </c>
    </row>
    <row r="25" spans="1:10" s="14" customFormat="1" ht="13.5" thickBot="1">
      <c r="A25" s="149"/>
      <c r="B25" s="149"/>
      <c r="C25" s="149">
        <v>2</v>
      </c>
      <c r="D25" s="149"/>
      <c r="E25" s="150" t="s">
        <v>24</v>
      </c>
      <c r="F25" s="217">
        <f>F11+F14+F21</f>
        <v>111513</v>
      </c>
      <c r="G25" s="265">
        <f>G11+G14+G21</f>
        <v>142146</v>
      </c>
      <c r="H25" s="376">
        <f>H11+H14+H21</f>
        <v>143303</v>
      </c>
      <c r="I25" s="389">
        <f t="shared" si="0"/>
        <v>1.0081395185232085</v>
      </c>
      <c r="J25" s="20"/>
    </row>
    <row r="26" spans="1:11" s="16" customFormat="1" ht="14.25" thickBot="1" thickTop="1">
      <c r="A26" s="8"/>
      <c r="B26" s="13">
        <v>1</v>
      </c>
      <c r="C26" s="10"/>
      <c r="D26" s="10"/>
      <c r="E26" s="11" t="s">
        <v>25</v>
      </c>
      <c r="F26" s="291">
        <f>F9+F25</f>
        <v>113033</v>
      </c>
      <c r="G26" s="284">
        <f>G9+G25</f>
        <v>143666</v>
      </c>
      <c r="H26" s="284">
        <f>H9+H25</f>
        <v>145158</v>
      </c>
      <c r="I26" s="391">
        <f t="shared" si="0"/>
        <v>1.0103851990032435</v>
      </c>
      <c r="J26" s="12"/>
      <c r="K26" s="5"/>
    </row>
    <row r="27" spans="1:9" ht="13.5" thickTop="1">
      <c r="A27" s="168"/>
      <c r="B27" s="168"/>
      <c r="C27" s="168"/>
      <c r="D27" s="168">
        <v>1</v>
      </c>
      <c r="E27" s="169" t="s">
        <v>26</v>
      </c>
      <c r="F27" s="179">
        <v>102212</v>
      </c>
      <c r="G27" s="257">
        <v>101310</v>
      </c>
      <c r="H27" s="226">
        <v>101310</v>
      </c>
      <c r="I27" s="375">
        <f t="shared" si="0"/>
        <v>1</v>
      </c>
    </row>
    <row r="28" spans="1:9" ht="12.75">
      <c r="A28" s="145"/>
      <c r="B28" s="145"/>
      <c r="C28" s="145"/>
      <c r="D28" s="145">
        <v>2</v>
      </c>
      <c r="E28" s="146" t="s">
        <v>27</v>
      </c>
      <c r="F28" s="151">
        <v>1131</v>
      </c>
      <c r="G28" s="258">
        <v>16294</v>
      </c>
      <c r="H28" s="222">
        <v>16294</v>
      </c>
      <c r="I28" s="365">
        <f t="shared" si="0"/>
        <v>1</v>
      </c>
    </row>
    <row r="29" spans="1:9" ht="12.75">
      <c r="A29" s="145"/>
      <c r="B29" s="145"/>
      <c r="C29" s="145"/>
      <c r="D29" s="145">
        <v>3</v>
      </c>
      <c r="E29" s="146" t="s">
        <v>28</v>
      </c>
      <c r="F29" s="151"/>
      <c r="G29" s="258"/>
      <c r="H29" s="222"/>
      <c r="I29" s="365"/>
    </row>
    <row r="30" spans="1:9" ht="12.75">
      <c r="A30" s="145"/>
      <c r="B30" s="145"/>
      <c r="C30" s="145"/>
      <c r="D30" s="145">
        <v>4</v>
      </c>
      <c r="E30" s="146" t="s">
        <v>29</v>
      </c>
      <c r="F30" s="151">
        <v>39337</v>
      </c>
      <c r="G30" s="258">
        <v>31621</v>
      </c>
      <c r="H30" s="377">
        <v>31621</v>
      </c>
      <c r="I30" s="365">
        <f t="shared" si="0"/>
        <v>1</v>
      </c>
    </row>
    <row r="31" spans="1:9" ht="12.75">
      <c r="A31" s="145"/>
      <c r="B31" s="145"/>
      <c r="C31" s="145"/>
      <c r="D31" s="145"/>
      <c r="E31" s="146" t="s">
        <v>30</v>
      </c>
      <c r="F31" s="151"/>
      <c r="G31" s="258"/>
      <c r="H31" s="222"/>
      <c r="I31" s="365"/>
    </row>
    <row r="32" spans="1:9" ht="12.75">
      <c r="A32" s="145"/>
      <c r="B32" s="145"/>
      <c r="C32" s="145"/>
      <c r="D32" s="145"/>
      <c r="E32" s="146" t="s">
        <v>31</v>
      </c>
      <c r="F32" s="151">
        <v>39337</v>
      </c>
      <c r="G32" s="258">
        <v>31621</v>
      </c>
      <c r="H32" s="222">
        <v>31621</v>
      </c>
      <c r="I32" s="365">
        <f t="shared" si="0"/>
        <v>1</v>
      </c>
    </row>
    <row r="33" spans="1:9" ht="13.5" thickBot="1">
      <c r="A33" s="145"/>
      <c r="B33" s="145"/>
      <c r="C33" s="145"/>
      <c r="D33" s="145">
        <v>5</v>
      </c>
      <c r="E33" s="146" t="s">
        <v>32</v>
      </c>
      <c r="F33" s="151"/>
      <c r="G33" s="258"/>
      <c r="H33" s="222"/>
      <c r="I33" s="373"/>
    </row>
    <row r="34" spans="1:12" s="161" customFormat="1" ht="53.25" customHeight="1" thickBot="1" thickTop="1">
      <c r="A34" s="171" t="s">
        <v>0</v>
      </c>
      <c r="B34" s="172" t="s">
        <v>1</v>
      </c>
      <c r="C34" s="172" t="s">
        <v>2</v>
      </c>
      <c r="D34" s="172" t="s">
        <v>3</v>
      </c>
      <c r="E34" s="173" t="s">
        <v>36</v>
      </c>
      <c r="F34" s="290" t="s">
        <v>280</v>
      </c>
      <c r="G34" s="208" t="s">
        <v>279</v>
      </c>
      <c r="H34" s="219" t="s">
        <v>287</v>
      </c>
      <c r="I34" s="208"/>
      <c r="J34" s="4"/>
      <c r="K34" s="5"/>
      <c r="L34" s="17"/>
    </row>
    <row r="35" spans="1:9" ht="13.5" thickTop="1">
      <c r="A35" s="145"/>
      <c r="B35" s="145"/>
      <c r="C35" s="145"/>
      <c r="D35" s="145">
        <v>6</v>
      </c>
      <c r="E35" s="146" t="s">
        <v>33</v>
      </c>
      <c r="F35" s="151"/>
      <c r="G35" s="258"/>
      <c r="H35" s="222"/>
      <c r="I35" s="375"/>
    </row>
    <row r="36" spans="1:9" ht="13.5" thickBot="1">
      <c r="A36" s="170"/>
      <c r="B36" s="152"/>
      <c r="C36" s="152">
        <v>1</v>
      </c>
      <c r="D36" s="152"/>
      <c r="E36" s="153" t="s">
        <v>34</v>
      </c>
      <c r="F36" s="216">
        <f>F27+F28+F30</f>
        <v>142680</v>
      </c>
      <c r="G36" s="216">
        <f>G27+G28+G30</f>
        <v>149225</v>
      </c>
      <c r="H36" s="378">
        <f>H27+H28+H30</f>
        <v>149225</v>
      </c>
      <c r="I36" s="373">
        <f t="shared" si="0"/>
        <v>1</v>
      </c>
    </row>
    <row r="37" spans="1:11" s="16" customFormat="1" ht="13.5" customHeight="1" thickBot="1" thickTop="1">
      <c r="A37" s="8"/>
      <c r="B37" s="13">
        <v>2</v>
      </c>
      <c r="C37" s="10"/>
      <c r="D37" s="10"/>
      <c r="E37" s="11" t="s">
        <v>35</v>
      </c>
      <c r="F37" s="291">
        <f>F36</f>
        <v>142680</v>
      </c>
      <c r="G37" s="284">
        <f>G36</f>
        <v>149225</v>
      </c>
      <c r="H37" s="284">
        <f>H36</f>
        <v>149225</v>
      </c>
      <c r="I37" s="391">
        <f t="shared" si="0"/>
        <v>1</v>
      </c>
      <c r="J37" s="4"/>
      <c r="K37" s="5"/>
    </row>
    <row r="38" spans="1:255" s="174" customFormat="1" ht="13.5" thickTop="1">
      <c r="A38" s="169"/>
      <c r="B38" s="165"/>
      <c r="C38" s="162"/>
      <c r="D38" s="165">
        <v>1</v>
      </c>
      <c r="E38" s="165" t="s">
        <v>37</v>
      </c>
      <c r="F38" s="213"/>
      <c r="G38" s="259">
        <v>5000</v>
      </c>
      <c r="H38" s="221">
        <v>5020</v>
      </c>
      <c r="I38" s="375">
        <f t="shared" si="0"/>
        <v>1.004</v>
      </c>
      <c r="J38" s="5"/>
      <c r="K38" s="5"/>
      <c r="L38" s="5"/>
      <c r="M38" s="5"/>
      <c r="N38" s="5"/>
      <c r="O38" s="5"/>
      <c r="P38" s="5"/>
      <c r="Q38" s="5"/>
      <c r="R38" s="5"/>
      <c r="S38" s="5"/>
      <c r="IU38" s="175"/>
    </row>
    <row r="39" spans="1:10" ht="12.75">
      <c r="A39" s="146"/>
      <c r="B39" s="146"/>
      <c r="C39" s="145"/>
      <c r="D39" s="146">
        <v>2</v>
      </c>
      <c r="E39" s="146" t="s">
        <v>38</v>
      </c>
      <c r="F39" s="151">
        <v>1205</v>
      </c>
      <c r="G39" s="260">
        <v>1205</v>
      </c>
      <c r="H39" s="222">
        <v>1098</v>
      </c>
      <c r="I39" s="365">
        <f t="shared" si="0"/>
        <v>0.9112033195020747</v>
      </c>
      <c r="J39" s="5"/>
    </row>
    <row r="40" spans="1:9" ht="12.75">
      <c r="A40" s="145"/>
      <c r="B40" s="145"/>
      <c r="C40" s="145"/>
      <c r="D40" s="145"/>
      <c r="E40" s="146" t="s">
        <v>39</v>
      </c>
      <c r="F40" s="151">
        <v>175</v>
      </c>
      <c r="G40" s="260">
        <v>175</v>
      </c>
      <c r="H40" s="222">
        <v>283</v>
      </c>
      <c r="I40" s="365">
        <f t="shared" si="0"/>
        <v>1.6171428571428572</v>
      </c>
    </row>
    <row r="41" spans="1:9" ht="12.75">
      <c r="A41" s="145"/>
      <c r="B41" s="145"/>
      <c r="C41" s="145"/>
      <c r="D41" s="145"/>
      <c r="E41" s="146" t="s">
        <v>40</v>
      </c>
      <c r="F41" s="151">
        <v>1030</v>
      </c>
      <c r="G41" s="260">
        <v>1030</v>
      </c>
      <c r="H41" s="222">
        <v>815</v>
      </c>
      <c r="I41" s="365">
        <f t="shared" si="0"/>
        <v>0.7912621359223301</v>
      </c>
    </row>
    <row r="42" spans="1:9" ht="13.5" thickBot="1">
      <c r="A42" s="170"/>
      <c r="B42" s="152"/>
      <c r="C42" s="152"/>
      <c r="D42" s="152"/>
      <c r="E42" s="153"/>
      <c r="F42" s="210"/>
      <c r="G42" s="261"/>
      <c r="H42" s="223"/>
      <c r="I42" s="373"/>
    </row>
    <row r="43" spans="1:9" ht="14.25" thickBot="1" thickTop="1">
      <c r="A43" s="8"/>
      <c r="B43" s="13">
        <v>3</v>
      </c>
      <c r="C43" s="10"/>
      <c r="D43" s="10"/>
      <c r="E43" s="11" t="s">
        <v>41</v>
      </c>
      <c r="F43" s="291">
        <f>F35+F39</f>
        <v>1205</v>
      </c>
      <c r="G43" s="284">
        <f>G35+G39+G38</f>
        <v>6205</v>
      </c>
      <c r="H43" s="284">
        <f>H35+H39+H38</f>
        <v>6118</v>
      </c>
      <c r="I43" s="391">
        <f t="shared" si="0"/>
        <v>0.9859790491539081</v>
      </c>
    </row>
    <row r="44" spans="1:9" ht="13.5" thickTop="1">
      <c r="A44" s="162"/>
      <c r="B44" s="163"/>
      <c r="C44" s="162"/>
      <c r="D44" s="162"/>
      <c r="E44" s="164"/>
      <c r="F44" s="243"/>
      <c r="G44" s="262"/>
      <c r="H44" s="221"/>
      <c r="I44" s="375"/>
    </row>
    <row r="45" spans="1:9" ht="12.75">
      <c r="A45" s="145"/>
      <c r="B45" s="145"/>
      <c r="C45" s="145">
        <v>1</v>
      </c>
      <c r="D45" s="145"/>
      <c r="E45" s="146" t="s">
        <v>42</v>
      </c>
      <c r="F45" s="151">
        <v>2050</v>
      </c>
      <c r="G45" s="254">
        <v>10467</v>
      </c>
      <c r="H45" s="222">
        <v>11056</v>
      </c>
      <c r="I45" s="365">
        <f t="shared" si="0"/>
        <v>1.0562720932454381</v>
      </c>
    </row>
    <row r="46" spans="1:9" ht="12.75">
      <c r="A46" s="145"/>
      <c r="B46" s="145"/>
      <c r="C46" s="145">
        <v>2</v>
      </c>
      <c r="D46" s="145"/>
      <c r="E46" s="146" t="s">
        <v>43</v>
      </c>
      <c r="F46" s="151">
        <v>140104</v>
      </c>
      <c r="G46" s="254">
        <v>135954</v>
      </c>
      <c r="H46" s="222">
        <v>19253</v>
      </c>
      <c r="I46" s="365">
        <f t="shared" si="0"/>
        <v>0.1416140753490151</v>
      </c>
    </row>
    <row r="47" spans="1:9" ht="12.75" customHeight="1" hidden="1">
      <c r="A47" s="145"/>
      <c r="B47" s="149"/>
      <c r="C47" s="149"/>
      <c r="D47" s="149"/>
      <c r="E47" s="146" t="s">
        <v>44</v>
      </c>
      <c r="F47" s="244"/>
      <c r="G47" s="254"/>
      <c r="H47" s="222"/>
      <c r="I47" s="365" t="e">
        <f t="shared" si="0"/>
        <v>#DIV/0!</v>
      </c>
    </row>
    <row r="48" spans="1:9" ht="12.75" customHeight="1" hidden="1">
      <c r="A48" s="145"/>
      <c r="B48" s="145">
        <v>4</v>
      </c>
      <c r="C48" s="145"/>
      <c r="D48" s="145"/>
      <c r="E48" s="146" t="s">
        <v>45</v>
      </c>
      <c r="F48" s="151"/>
      <c r="G48" s="254"/>
      <c r="H48" s="222"/>
      <c r="I48" s="365" t="e">
        <f t="shared" si="0"/>
        <v>#DIV/0!</v>
      </c>
    </row>
    <row r="49" spans="1:9" ht="13.5" thickBot="1">
      <c r="A49" s="152"/>
      <c r="B49" s="152"/>
      <c r="C49" s="152">
        <v>3</v>
      </c>
      <c r="D49" s="152"/>
      <c r="E49" s="153" t="s">
        <v>46</v>
      </c>
      <c r="F49" s="210"/>
      <c r="G49" s="263"/>
      <c r="H49" s="223">
        <v>179</v>
      </c>
      <c r="I49" s="373"/>
    </row>
    <row r="50" spans="1:9" ht="14.25" thickBot="1" thickTop="1">
      <c r="A50" s="8"/>
      <c r="B50" s="13">
        <v>4</v>
      </c>
      <c r="C50" s="10"/>
      <c r="D50" s="10"/>
      <c r="E50" s="11" t="s">
        <v>47</v>
      </c>
      <c r="F50" s="291">
        <f>F45+F46+F49</f>
        <v>142154</v>
      </c>
      <c r="G50" s="284">
        <f>G45+G46+G49</f>
        <v>146421</v>
      </c>
      <c r="H50" s="291">
        <f>SUM(H45:H49)</f>
        <v>30488</v>
      </c>
      <c r="I50" s="391">
        <f t="shared" si="0"/>
        <v>0.2082214982823502</v>
      </c>
    </row>
    <row r="51" spans="1:12" s="157" customFormat="1" ht="13.5" thickTop="1">
      <c r="A51" s="168"/>
      <c r="B51" s="155"/>
      <c r="C51" s="154"/>
      <c r="D51" s="154"/>
      <c r="E51" s="156"/>
      <c r="F51" s="299"/>
      <c r="G51" s="264"/>
      <c r="H51" s="224"/>
      <c r="I51" s="375"/>
      <c r="J51" s="4"/>
      <c r="K51" s="5"/>
      <c r="L51" s="177"/>
    </row>
    <row r="52" spans="1:9" ht="13.5" thickBot="1">
      <c r="A52" s="145"/>
      <c r="B52" s="158"/>
      <c r="C52" s="145">
        <v>1</v>
      </c>
      <c r="D52" s="145"/>
      <c r="E52" s="146" t="s">
        <v>48</v>
      </c>
      <c r="F52" s="151"/>
      <c r="G52" s="266">
        <v>5500</v>
      </c>
      <c r="H52" s="222">
        <v>5500</v>
      </c>
      <c r="I52" s="365">
        <f t="shared" si="0"/>
        <v>1</v>
      </c>
    </row>
    <row r="53" spans="1:255" s="16" customFormat="1" ht="14.25" thickBot="1" thickTop="1">
      <c r="A53" s="146"/>
      <c r="B53" s="159"/>
      <c r="C53" s="145">
        <v>2</v>
      </c>
      <c r="D53" s="146"/>
      <c r="E53" s="146" t="s">
        <v>49</v>
      </c>
      <c r="F53" s="151">
        <v>300</v>
      </c>
      <c r="G53" s="266">
        <v>300</v>
      </c>
      <c r="H53" s="222">
        <v>500</v>
      </c>
      <c r="I53" s="365">
        <f t="shared" si="0"/>
        <v>1.6666666666666667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IU53" s="17"/>
    </row>
    <row r="54" spans="1:255" s="16" customFormat="1" ht="14.25" thickBot="1" thickTop="1">
      <c r="A54" s="160"/>
      <c r="B54" s="160"/>
      <c r="C54" s="160"/>
      <c r="D54" s="160"/>
      <c r="E54" s="160"/>
      <c r="F54" s="218"/>
      <c r="G54" s="267"/>
      <c r="H54" s="225"/>
      <c r="I54" s="37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IU54" s="17"/>
    </row>
    <row r="55" spans="1:27" s="295" customFormat="1" ht="14.25" thickBot="1" thickTop="1">
      <c r="A55" s="8"/>
      <c r="B55" s="13">
        <v>5</v>
      </c>
      <c r="C55" s="13"/>
      <c r="D55" s="13"/>
      <c r="E55" s="11" t="s">
        <v>50</v>
      </c>
      <c r="F55" s="300">
        <f>SUM(F52:F54)</f>
        <v>300</v>
      </c>
      <c r="G55" s="284">
        <f>SUM(G52:G54)</f>
        <v>5800</v>
      </c>
      <c r="H55" s="293">
        <f>SUM(H52:H54)</f>
        <v>6000</v>
      </c>
      <c r="I55" s="391">
        <f t="shared" si="0"/>
        <v>1.0344827586206897</v>
      </c>
      <c r="J55" s="5"/>
      <c r="K55" s="5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</row>
    <row r="56" spans="1:12" s="165" customFormat="1" ht="13.5" thickTop="1">
      <c r="A56" s="162"/>
      <c r="B56" s="163"/>
      <c r="C56" s="163"/>
      <c r="D56" s="163"/>
      <c r="E56" s="164"/>
      <c r="F56" s="243"/>
      <c r="G56" s="262"/>
      <c r="H56" s="221"/>
      <c r="I56" s="375"/>
      <c r="J56" s="5"/>
      <c r="K56" s="5"/>
      <c r="L56" s="31"/>
    </row>
    <row r="57" spans="1:27" s="160" customFormat="1" ht="13.5" thickBot="1">
      <c r="A57" s="153"/>
      <c r="B57" s="153"/>
      <c r="C57" s="152">
        <v>1</v>
      </c>
      <c r="D57" s="153"/>
      <c r="E57" s="153" t="s">
        <v>51</v>
      </c>
      <c r="F57" s="231"/>
      <c r="G57" s="269" t="s">
        <v>52</v>
      </c>
      <c r="H57" s="379"/>
      <c r="I57" s="365"/>
      <c r="J57" s="5"/>
      <c r="K57" s="5"/>
      <c r="L57" s="178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</row>
    <row r="58" spans="2:9" ht="12.75" customHeight="1" hidden="1">
      <c r="B58" s="3">
        <v>6</v>
      </c>
      <c r="E58" s="5" t="s">
        <v>53</v>
      </c>
      <c r="G58" s="270" t="e">
        <f>F58/#REF!</f>
        <v>#REF!</v>
      </c>
      <c r="H58" s="220"/>
      <c r="I58" s="373" t="e">
        <f t="shared" si="0"/>
        <v>#REF!</v>
      </c>
    </row>
    <row r="59" spans="1:9" ht="14.25" thickBot="1" thickTop="1">
      <c r="A59" s="8"/>
      <c r="B59" s="13">
        <v>6</v>
      </c>
      <c r="C59" s="10"/>
      <c r="D59" s="10"/>
      <c r="E59" s="11" t="s">
        <v>54</v>
      </c>
      <c r="F59" s="250"/>
      <c r="G59" s="282"/>
      <c r="H59" s="296"/>
      <c r="I59" s="390"/>
    </row>
    <row r="60" spans="1:9" ht="13.5" thickTop="1">
      <c r="A60" s="168"/>
      <c r="B60" s="168"/>
      <c r="C60" s="168"/>
      <c r="D60" s="168"/>
      <c r="E60" s="199"/>
      <c r="F60" s="179"/>
      <c r="G60" s="271" t="s">
        <v>52</v>
      </c>
      <c r="H60" s="380"/>
      <c r="I60" s="375"/>
    </row>
    <row r="61" spans="1:9" ht="12.75">
      <c r="A61" s="145"/>
      <c r="B61" s="145"/>
      <c r="C61" s="145"/>
      <c r="D61" s="145"/>
      <c r="E61" s="159" t="s">
        <v>55</v>
      </c>
      <c r="F61" s="151">
        <v>17934</v>
      </c>
      <c r="G61" s="254">
        <v>17934</v>
      </c>
      <c r="H61" s="332">
        <v>19050</v>
      </c>
      <c r="I61" s="365">
        <f t="shared" si="0"/>
        <v>1.0622281699565073</v>
      </c>
    </row>
    <row r="62" spans="1:9" ht="13.5" thickBot="1">
      <c r="A62" s="170"/>
      <c r="B62" s="170"/>
      <c r="C62" s="170"/>
      <c r="D62" s="170"/>
      <c r="E62" s="5" t="s">
        <v>56</v>
      </c>
      <c r="F62" s="15">
        <v>36715</v>
      </c>
      <c r="G62" s="272">
        <v>24580</v>
      </c>
      <c r="H62" s="225">
        <v>25062</v>
      </c>
      <c r="I62" s="373">
        <f t="shared" si="0"/>
        <v>1.0196094385679415</v>
      </c>
    </row>
    <row r="63" spans="1:9" ht="14.25" thickBot="1" thickTop="1">
      <c r="A63" s="8"/>
      <c r="B63" s="297">
        <v>7</v>
      </c>
      <c r="C63" s="10"/>
      <c r="D63" s="10"/>
      <c r="E63" s="19" t="s">
        <v>53</v>
      </c>
      <c r="F63" s="234">
        <f>SUM(F61:F62)</f>
        <v>54649</v>
      </c>
      <c r="G63" s="298">
        <f>SUM(G61:G62)</f>
        <v>42514</v>
      </c>
      <c r="H63" s="234">
        <f>SUM(H61:H62)</f>
        <v>44112</v>
      </c>
      <c r="I63" s="391">
        <f t="shared" si="0"/>
        <v>1.0375876181963588</v>
      </c>
    </row>
    <row r="64" spans="1:11" s="157" customFormat="1" ht="14.25" thickBot="1" thickTop="1">
      <c r="A64" s="191"/>
      <c r="B64" s="313"/>
      <c r="C64" s="191"/>
      <c r="D64" s="191"/>
      <c r="E64" s="314"/>
      <c r="F64" s="214"/>
      <c r="G64" s="278"/>
      <c r="H64" s="366"/>
      <c r="I64" s="374"/>
      <c r="J64" s="4"/>
      <c r="K64" s="177"/>
    </row>
    <row r="65" spans="1:11" s="11" customFormat="1" ht="14.25" thickBot="1" thickTop="1">
      <c r="A65" s="9"/>
      <c r="B65" s="13">
        <v>8</v>
      </c>
      <c r="C65" s="13"/>
      <c r="D65" s="13"/>
      <c r="E65" s="11" t="s">
        <v>57</v>
      </c>
      <c r="F65" s="242"/>
      <c r="G65" s="256"/>
      <c r="H65" s="381"/>
      <c r="I65" s="390"/>
      <c r="J65" s="20"/>
      <c r="K65" s="14"/>
    </row>
    <row r="66" spans="1:11" ht="24.75" customHeight="1" thickBot="1" thickTop="1">
      <c r="A66" s="9">
        <v>1</v>
      </c>
      <c r="B66" s="13"/>
      <c r="C66" s="13"/>
      <c r="D66" s="13"/>
      <c r="E66" s="315" t="s">
        <v>58</v>
      </c>
      <c r="F66" s="292">
        <f>F26+F37+F43+F50+F55+F63</f>
        <v>454021</v>
      </c>
      <c r="G66" s="292">
        <f>G26+G37+G43+G50+G55+G63</f>
        <v>493831</v>
      </c>
      <c r="H66" s="292">
        <f>H26+H37+H43+H50+H55+H63</f>
        <v>381101</v>
      </c>
      <c r="I66" s="391">
        <f t="shared" si="0"/>
        <v>0.7717235248495943</v>
      </c>
      <c r="K66" s="220"/>
    </row>
    <row r="67" spans="1:11" ht="54" customHeight="1" thickBot="1" thickTop="1">
      <c r="A67" s="171" t="s">
        <v>0</v>
      </c>
      <c r="B67" s="172" t="s">
        <v>1</v>
      </c>
      <c r="C67" s="172" t="s">
        <v>2</v>
      </c>
      <c r="D67" s="172" t="s">
        <v>3</v>
      </c>
      <c r="E67" s="173" t="s">
        <v>59</v>
      </c>
      <c r="F67" s="290" t="s">
        <v>280</v>
      </c>
      <c r="G67" s="208" t="s">
        <v>279</v>
      </c>
      <c r="H67" s="219" t="s">
        <v>287</v>
      </c>
      <c r="I67" s="392"/>
      <c r="J67" s="12"/>
      <c r="K67" s="21"/>
    </row>
    <row r="68" spans="1:10" ht="12.75" customHeight="1" hidden="1">
      <c r="A68" s="22"/>
      <c r="G68" s="253" t="e">
        <f>F68/#REF!</f>
        <v>#REF!</v>
      </c>
      <c r="H68" s="220"/>
      <c r="I68" s="375" t="e">
        <f aca="true" t="shared" si="1" ref="I68:I131">H68/G68</f>
        <v>#REF!</v>
      </c>
      <c r="J68" s="23"/>
    </row>
    <row r="69" spans="6:9" ht="12.75" customHeight="1" hidden="1">
      <c r="F69" s="301"/>
      <c r="G69" s="253" t="e">
        <f>F69/#REF!</f>
        <v>#REF!</v>
      </c>
      <c r="H69" s="220"/>
      <c r="I69" s="365" t="e">
        <f t="shared" si="1"/>
        <v>#REF!</v>
      </c>
    </row>
    <row r="70" spans="1:9" ht="13.5" thickTop="1">
      <c r="A70" s="145"/>
      <c r="B70" s="145"/>
      <c r="C70" s="145"/>
      <c r="D70" s="145"/>
      <c r="E70" s="146"/>
      <c r="F70" s="151"/>
      <c r="G70" s="254"/>
      <c r="H70" s="222"/>
      <c r="I70" s="365"/>
    </row>
    <row r="71" spans="1:9" ht="12.75">
      <c r="A71" s="145"/>
      <c r="B71" s="145"/>
      <c r="C71" s="145"/>
      <c r="D71" s="145">
        <v>1</v>
      </c>
      <c r="E71" s="146" t="s">
        <v>60</v>
      </c>
      <c r="F71" s="151">
        <v>47874</v>
      </c>
      <c r="G71" s="260">
        <v>44035</v>
      </c>
      <c r="H71" s="222">
        <v>44080</v>
      </c>
      <c r="I71" s="365">
        <f t="shared" si="1"/>
        <v>1.0010219143862837</v>
      </c>
    </row>
    <row r="72" spans="1:9" ht="12.75">
      <c r="A72" s="145"/>
      <c r="B72" s="145"/>
      <c r="C72" s="145"/>
      <c r="D72" s="145">
        <v>2</v>
      </c>
      <c r="E72" s="146" t="s">
        <v>61</v>
      </c>
      <c r="F72" s="151"/>
      <c r="G72" s="260"/>
      <c r="H72" s="222"/>
      <c r="I72" s="365"/>
    </row>
    <row r="73" spans="1:9" ht="12.75">
      <c r="A73" s="145"/>
      <c r="B73" s="145"/>
      <c r="C73" s="145"/>
      <c r="D73" s="145">
        <v>3</v>
      </c>
      <c r="E73" s="146" t="s">
        <v>62</v>
      </c>
      <c r="F73" s="151">
        <v>290</v>
      </c>
      <c r="G73" s="260">
        <v>290</v>
      </c>
      <c r="H73" s="222">
        <v>290</v>
      </c>
      <c r="I73" s="365">
        <f t="shared" si="1"/>
        <v>1</v>
      </c>
    </row>
    <row r="74" spans="1:10" s="14" customFormat="1" ht="12.75">
      <c r="A74" s="149"/>
      <c r="B74" s="149"/>
      <c r="C74" s="149">
        <v>1</v>
      </c>
      <c r="D74" s="149"/>
      <c r="E74" s="150" t="s">
        <v>63</v>
      </c>
      <c r="F74" s="244">
        <f>SUM(F71:F73)</f>
        <v>48164</v>
      </c>
      <c r="G74" s="244">
        <f>SUM(G71:G73)</f>
        <v>44325</v>
      </c>
      <c r="H74" s="382">
        <f>SUM(H71:H73)</f>
        <v>44370</v>
      </c>
      <c r="I74" s="393">
        <f t="shared" si="1"/>
        <v>1.001015228426396</v>
      </c>
      <c r="J74" s="20"/>
    </row>
    <row r="75" spans="1:9" ht="12.75">
      <c r="A75" s="145"/>
      <c r="B75" s="145"/>
      <c r="C75" s="145"/>
      <c r="D75" s="145">
        <v>1</v>
      </c>
      <c r="E75" s="146" t="s">
        <v>64</v>
      </c>
      <c r="F75" s="151"/>
      <c r="G75" s="260">
        <v>1275</v>
      </c>
      <c r="H75" s="222">
        <v>1273</v>
      </c>
      <c r="I75" s="365">
        <f t="shared" si="1"/>
        <v>0.9984313725490196</v>
      </c>
    </row>
    <row r="76" spans="1:10" s="14" customFormat="1" ht="12.75">
      <c r="A76" s="149"/>
      <c r="B76" s="149"/>
      <c r="C76" s="149">
        <v>2</v>
      </c>
      <c r="D76" s="149"/>
      <c r="E76" s="150" t="s">
        <v>65</v>
      </c>
      <c r="F76" s="244">
        <f>SUM(F75)</f>
        <v>0</v>
      </c>
      <c r="G76" s="265">
        <v>1275</v>
      </c>
      <c r="H76" s="376">
        <v>1273</v>
      </c>
      <c r="I76" s="393">
        <f t="shared" si="1"/>
        <v>0.9984313725490196</v>
      </c>
      <c r="J76" s="20"/>
    </row>
    <row r="77" spans="1:9" ht="12.75">
      <c r="A77" s="145"/>
      <c r="B77" s="145"/>
      <c r="C77" s="145"/>
      <c r="D77" s="145">
        <v>1</v>
      </c>
      <c r="E77" s="146" t="s">
        <v>66</v>
      </c>
      <c r="F77" s="151"/>
      <c r="G77" s="260"/>
      <c r="H77" s="222"/>
      <c r="I77" s="365"/>
    </row>
    <row r="78" spans="1:9" ht="12.75">
      <c r="A78" s="145"/>
      <c r="B78" s="145"/>
      <c r="C78" s="145"/>
      <c r="D78" s="145">
        <v>2</v>
      </c>
      <c r="E78" s="146" t="s">
        <v>67</v>
      </c>
      <c r="F78" s="151"/>
      <c r="G78" s="260"/>
      <c r="H78" s="222"/>
      <c r="I78" s="365"/>
    </row>
    <row r="79" spans="1:9" ht="12.75">
      <c r="A79" s="145"/>
      <c r="B79" s="145"/>
      <c r="C79" s="145"/>
      <c r="D79" s="145">
        <v>3</v>
      </c>
      <c r="E79" s="146" t="s">
        <v>68</v>
      </c>
      <c r="F79" s="151"/>
      <c r="G79" s="260">
        <v>529</v>
      </c>
      <c r="H79" s="222">
        <v>528</v>
      </c>
      <c r="I79" s="365">
        <f t="shared" si="1"/>
        <v>0.998109640831758</v>
      </c>
    </row>
    <row r="80" spans="1:10" s="14" customFormat="1" ht="12.75">
      <c r="A80" s="149"/>
      <c r="B80" s="149"/>
      <c r="C80" s="149">
        <v>3</v>
      </c>
      <c r="D80" s="149"/>
      <c r="E80" s="150" t="s">
        <v>69</v>
      </c>
      <c r="F80" s="244">
        <f>SUM(F77:F79)</f>
        <v>0</v>
      </c>
      <c r="G80" s="265">
        <f>SUM(G77:G79)</f>
        <v>529</v>
      </c>
      <c r="H80" s="382">
        <v>528</v>
      </c>
      <c r="I80" s="393">
        <f t="shared" si="1"/>
        <v>0.998109640831758</v>
      </c>
      <c r="J80" s="20"/>
    </row>
    <row r="81" spans="1:9" ht="12.75">
      <c r="A81" s="145"/>
      <c r="B81" s="145"/>
      <c r="C81" s="145"/>
      <c r="D81" s="145">
        <v>1</v>
      </c>
      <c r="E81" s="146" t="s">
        <v>285</v>
      </c>
      <c r="F81" s="151">
        <v>331</v>
      </c>
      <c r="G81" s="260">
        <v>171</v>
      </c>
      <c r="H81" s="222">
        <v>171</v>
      </c>
      <c r="I81" s="365">
        <f t="shared" si="1"/>
        <v>1</v>
      </c>
    </row>
    <row r="82" spans="1:9" ht="12.75">
      <c r="A82" s="145"/>
      <c r="B82" s="145"/>
      <c r="C82" s="145"/>
      <c r="D82" s="145">
        <v>2</v>
      </c>
      <c r="E82" s="146" t="s">
        <v>70</v>
      </c>
      <c r="F82" s="151">
        <v>662</v>
      </c>
      <c r="G82" s="260">
        <v>662</v>
      </c>
      <c r="H82" s="222">
        <v>662</v>
      </c>
      <c r="I82" s="365">
        <f t="shared" si="1"/>
        <v>1</v>
      </c>
    </row>
    <row r="83" spans="1:9" ht="12.75">
      <c r="A83" s="145"/>
      <c r="B83" s="145"/>
      <c r="C83" s="145"/>
      <c r="D83" s="145">
        <v>3</v>
      </c>
      <c r="E83" s="146" t="s">
        <v>286</v>
      </c>
      <c r="F83" s="151"/>
      <c r="G83" s="260"/>
      <c r="H83" s="222"/>
      <c r="I83" s="365"/>
    </row>
    <row r="84" spans="1:255" s="6" customFormat="1" ht="12.75">
      <c r="A84" s="145"/>
      <c r="B84" s="145"/>
      <c r="C84" s="145"/>
      <c r="D84" s="145">
        <v>4</v>
      </c>
      <c r="E84" s="146" t="s">
        <v>71</v>
      </c>
      <c r="F84" s="151"/>
      <c r="G84" s="260"/>
      <c r="H84" s="222">
        <v>26</v>
      </c>
      <c r="I84" s="365"/>
      <c r="J84" s="5"/>
      <c r="K84" s="5"/>
      <c r="L84" s="5"/>
      <c r="M84" s="5"/>
      <c r="N84" s="5"/>
      <c r="O84" s="5"/>
      <c r="P84" s="5"/>
      <c r="Q84" s="5"/>
      <c r="R84" s="5"/>
      <c r="S84" s="5"/>
      <c r="IU84" s="7"/>
    </row>
    <row r="85" spans="1:9" ht="12.75">
      <c r="A85" s="145"/>
      <c r="B85" s="145"/>
      <c r="C85" s="145"/>
      <c r="D85" s="145">
        <v>5</v>
      </c>
      <c r="E85" s="146" t="s">
        <v>72</v>
      </c>
      <c r="F85" s="151">
        <v>2717</v>
      </c>
      <c r="G85" s="260">
        <v>2516</v>
      </c>
      <c r="H85" s="222">
        <v>2434</v>
      </c>
      <c r="I85" s="365">
        <f t="shared" si="1"/>
        <v>0.9674085850556439</v>
      </c>
    </row>
    <row r="86" spans="1:9" ht="12.75">
      <c r="A86" s="145"/>
      <c r="B86" s="145"/>
      <c r="C86" s="145"/>
      <c r="D86" s="145">
        <v>6</v>
      </c>
      <c r="E86" s="146" t="s">
        <v>73</v>
      </c>
      <c r="F86" s="151">
        <v>1200</v>
      </c>
      <c r="G86" s="260">
        <v>1200</v>
      </c>
      <c r="H86" s="222">
        <v>1154</v>
      </c>
      <c r="I86" s="365">
        <f t="shared" si="1"/>
        <v>0.9616666666666667</v>
      </c>
    </row>
    <row r="87" spans="1:10" s="14" customFormat="1" ht="12.75">
      <c r="A87" s="149"/>
      <c r="B87" s="149"/>
      <c r="C87" s="149">
        <v>4</v>
      </c>
      <c r="D87" s="149"/>
      <c r="E87" s="150" t="s">
        <v>74</v>
      </c>
      <c r="F87" s="244">
        <f>SUM(F81:F86)</f>
        <v>4910</v>
      </c>
      <c r="G87" s="265">
        <f>SUM(G81:G86)</f>
        <v>4549</v>
      </c>
      <c r="H87" s="382">
        <f>SUM(H81:H86)</f>
        <v>4447</v>
      </c>
      <c r="I87" s="393">
        <f t="shared" si="1"/>
        <v>0.9775774895581446</v>
      </c>
      <c r="J87" s="20"/>
    </row>
    <row r="88" spans="1:9" ht="12.75">
      <c r="A88" s="145"/>
      <c r="B88" s="145"/>
      <c r="C88" s="145"/>
      <c r="D88" s="145">
        <v>1</v>
      </c>
      <c r="E88" s="146" t="s">
        <v>75</v>
      </c>
      <c r="F88" s="151">
        <v>441</v>
      </c>
      <c r="G88" s="260">
        <v>1414</v>
      </c>
      <c r="H88" s="222">
        <v>1413</v>
      </c>
      <c r="I88" s="365">
        <f t="shared" si="1"/>
        <v>0.9992927864214993</v>
      </c>
    </row>
    <row r="89" spans="1:10" s="14" customFormat="1" ht="12.75">
      <c r="A89" s="149"/>
      <c r="B89" s="149"/>
      <c r="C89" s="149">
        <v>5</v>
      </c>
      <c r="D89" s="149"/>
      <c r="E89" s="150" t="s">
        <v>76</v>
      </c>
      <c r="F89" s="244">
        <f>SUM(F88:F88)</f>
        <v>441</v>
      </c>
      <c r="G89" s="265">
        <f>SUM(G88:G88)</f>
        <v>1414</v>
      </c>
      <c r="H89" s="382">
        <v>1413</v>
      </c>
      <c r="I89" s="393">
        <f t="shared" si="1"/>
        <v>0.9992927864214993</v>
      </c>
      <c r="J89" s="20"/>
    </row>
    <row r="90" spans="1:10" s="14" customFormat="1" ht="13.5" thickBot="1">
      <c r="A90" s="182"/>
      <c r="B90" s="182"/>
      <c r="C90" s="182">
        <v>6</v>
      </c>
      <c r="D90" s="182"/>
      <c r="E90" s="183" t="s">
        <v>77</v>
      </c>
      <c r="F90" s="246"/>
      <c r="G90" s="305">
        <v>2909</v>
      </c>
      <c r="H90" s="383">
        <v>2907</v>
      </c>
      <c r="I90" s="373">
        <f t="shared" si="1"/>
        <v>0.9993124785149536</v>
      </c>
      <c r="J90" s="20"/>
    </row>
    <row r="91" spans="1:9" ht="14.25" thickBot="1" thickTop="1">
      <c r="A91" s="8"/>
      <c r="B91" s="13">
        <v>1</v>
      </c>
      <c r="C91" s="13"/>
      <c r="D91" s="13"/>
      <c r="E91" s="11" t="s">
        <v>78</v>
      </c>
      <c r="F91" s="291">
        <f>F74+F76+F80+F87+F89</f>
        <v>53515</v>
      </c>
      <c r="G91" s="284">
        <f>G74+G76+G80+G87+G89+G90</f>
        <v>55001</v>
      </c>
      <c r="H91" s="284">
        <f>H74+H76+H80+H87+H89+H90</f>
        <v>54938</v>
      </c>
      <c r="I91" s="394">
        <f t="shared" si="1"/>
        <v>0.9988545662806131</v>
      </c>
    </row>
    <row r="92" spans="1:9" ht="13.5" thickTop="1">
      <c r="A92" s="168"/>
      <c r="B92" s="180"/>
      <c r="C92" s="180"/>
      <c r="D92" s="180"/>
      <c r="E92" s="181"/>
      <c r="F92" s="247"/>
      <c r="G92" s="268"/>
      <c r="H92" s="359"/>
      <c r="I92" s="375"/>
    </row>
    <row r="93" spans="1:9" ht="12.75">
      <c r="A93" s="145"/>
      <c r="B93" s="145"/>
      <c r="C93" s="145">
        <v>1</v>
      </c>
      <c r="D93" s="145"/>
      <c r="E93" s="146" t="s">
        <v>79</v>
      </c>
      <c r="F93" s="151">
        <v>13450</v>
      </c>
      <c r="G93" s="260">
        <v>11494</v>
      </c>
      <c r="H93" s="222">
        <v>11494</v>
      </c>
      <c r="I93" s="365">
        <f t="shared" si="1"/>
        <v>1</v>
      </c>
    </row>
    <row r="94" spans="1:9" ht="12.75">
      <c r="A94" s="145"/>
      <c r="B94" s="145"/>
      <c r="C94" s="145">
        <v>2</v>
      </c>
      <c r="D94" s="145"/>
      <c r="E94" s="146" t="s">
        <v>80</v>
      </c>
      <c r="F94" s="151">
        <v>41</v>
      </c>
      <c r="G94" s="260"/>
      <c r="H94" s="222"/>
      <c r="I94" s="365"/>
    </row>
    <row r="95" spans="1:9" ht="12.75">
      <c r="A95" s="145"/>
      <c r="B95" s="145"/>
      <c r="C95" s="145">
        <v>3</v>
      </c>
      <c r="D95" s="145"/>
      <c r="E95" s="146" t="s">
        <v>81</v>
      </c>
      <c r="F95" s="151">
        <v>51</v>
      </c>
      <c r="G95" s="260">
        <v>51</v>
      </c>
      <c r="H95" s="222">
        <v>185</v>
      </c>
      <c r="I95" s="365">
        <f t="shared" si="1"/>
        <v>3.627450980392157</v>
      </c>
    </row>
    <row r="96" spans="1:9" ht="12.75">
      <c r="A96" s="145"/>
      <c r="B96" s="145"/>
      <c r="C96" s="145">
        <v>4</v>
      </c>
      <c r="D96" s="145"/>
      <c r="E96" s="146" t="s">
        <v>82</v>
      </c>
      <c r="F96" s="151"/>
      <c r="G96" s="260"/>
      <c r="H96" s="222">
        <v>75</v>
      </c>
      <c r="I96" s="365"/>
    </row>
    <row r="97" spans="1:9" ht="13.5" thickBot="1">
      <c r="A97" s="170"/>
      <c r="B97" s="170"/>
      <c r="C97" s="170">
        <v>5</v>
      </c>
      <c r="D97" s="170"/>
      <c r="E97" s="160" t="s">
        <v>83</v>
      </c>
      <c r="F97" s="212"/>
      <c r="G97" s="273">
        <v>1477</v>
      </c>
      <c r="H97" s="225">
        <v>1579</v>
      </c>
      <c r="I97" s="373">
        <f t="shared" si="1"/>
        <v>1.069058903182126</v>
      </c>
    </row>
    <row r="98" spans="1:9" ht="14.25" thickBot="1" thickTop="1">
      <c r="A98" s="8"/>
      <c r="B98" s="13">
        <v>2</v>
      </c>
      <c r="C98" s="13"/>
      <c r="D98" s="13"/>
      <c r="E98" s="11" t="s">
        <v>84</v>
      </c>
      <c r="F98" s="291">
        <f>SUM(F93:F97)</f>
        <v>13542</v>
      </c>
      <c r="G98" s="284">
        <f>SUM(G93:G97)</f>
        <v>13022</v>
      </c>
      <c r="H98" s="291">
        <f>SUM(H93:H97)</f>
        <v>13333</v>
      </c>
      <c r="I98" s="394">
        <f t="shared" si="1"/>
        <v>1.023882660113654</v>
      </c>
    </row>
    <row r="99" spans="6:9" ht="14.25" thickBot="1" thickTop="1">
      <c r="F99" s="249"/>
      <c r="G99" s="280"/>
      <c r="H99" s="316"/>
      <c r="I99" s="374"/>
    </row>
    <row r="100" spans="1:10" ht="54.75" customHeight="1" thickBot="1" thickTop="1">
      <c r="A100" s="1" t="s">
        <v>0</v>
      </c>
      <c r="B100" s="2" t="s">
        <v>1</v>
      </c>
      <c r="C100" s="2" t="s">
        <v>2</v>
      </c>
      <c r="D100" s="172" t="s">
        <v>3</v>
      </c>
      <c r="E100" s="173" t="s">
        <v>59</v>
      </c>
      <c r="F100" s="290" t="s">
        <v>280</v>
      </c>
      <c r="G100" s="208" t="s">
        <v>279</v>
      </c>
      <c r="H100" s="219" t="s">
        <v>287</v>
      </c>
      <c r="I100" s="392"/>
      <c r="J100" s="12"/>
    </row>
    <row r="101" spans="8:9" ht="12.75" customHeight="1" hidden="1">
      <c r="H101" s="220"/>
      <c r="I101" s="375" t="e">
        <f t="shared" si="1"/>
        <v>#DIV/0!</v>
      </c>
    </row>
    <row r="102" spans="4:9" ht="12.75" customHeight="1" hidden="1">
      <c r="D102" s="24"/>
      <c r="E102" s="25"/>
      <c r="H102" s="220"/>
      <c r="I102" s="365" t="e">
        <f t="shared" si="1"/>
        <v>#DIV/0!</v>
      </c>
    </row>
    <row r="103" spans="1:9" ht="13.5" thickTop="1">
      <c r="A103" s="145"/>
      <c r="B103" s="145"/>
      <c r="C103" s="145"/>
      <c r="D103" s="145">
        <v>1</v>
      </c>
      <c r="E103" s="146" t="s">
        <v>85</v>
      </c>
      <c r="F103" s="151">
        <v>5</v>
      </c>
      <c r="G103" s="254">
        <v>5</v>
      </c>
      <c r="H103" s="222"/>
      <c r="I103" s="365">
        <f t="shared" si="1"/>
        <v>0</v>
      </c>
    </row>
    <row r="104" spans="1:9" ht="12.75">
      <c r="A104" s="145"/>
      <c r="B104" s="145"/>
      <c r="C104" s="145"/>
      <c r="D104" s="145">
        <v>2</v>
      </c>
      <c r="E104" s="146" t="s">
        <v>86</v>
      </c>
      <c r="F104" s="151">
        <v>900</v>
      </c>
      <c r="G104" s="254">
        <v>921</v>
      </c>
      <c r="H104" s="222">
        <v>855</v>
      </c>
      <c r="I104" s="365">
        <f t="shared" si="1"/>
        <v>0.9283387622149837</v>
      </c>
    </row>
    <row r="105" spans="1:9" ht="12.75">
      <c r="A105" s="145"/>
      <c r="B105" s="145"/>
      <c r="C105" s="145"/>
      <c r="D105" s="145">
        <v>3</v>
      </c>
      <c r="E105" s="146" t="s">
        <v>87</v>
      </c>
      <c r="F105" s="151">
        <v>860</v>
      </c>
      <c r="G105" s="254">
        <v>860</v>
      </c>
      <c r="H105" s="222">
        <v>798</v>
      </c>
      <c r="I105" s="365">
        <f t="shared" si="1"/>
        <v>0.9279069767441861</v>
      </c>
    </row>
    <row r="106" spans="1:9" ht="12.75">
      <c r="A106" s="145"/>
      <c r="B106" s="145"/>
      <c r="C106" s="145"/>
      <c r="D106" s="145">
        <v>4</v>
      </c>
      <c r="E106" s="146" t="s">
        <v>88</v>
      </c>
      <c r="F106" s="151">
        <v>1400</v>
      </c>
      <c r="G106" s="254">
        <v>1400</v>
      </c>
      <c r="H106" s="222">
        <v>2312</v>
      </c>
      <c r="I106" s="365">
        <f t="shared" si="1"/>
        <v>1.6514285714285715</v>
      </c>
    </row>
    <row r="107" spans="1:9" ht="13.5" customHeight="1">
      <c r="A107" s="145"/>
      <c r="B107" s="145"/>
      <c r="C107" s="145"/>
      <c r="D107" s="145">
        <v>5</v>
      </c>
      <c r="E107" s="146" t="s">
        <v>89</v>
      </c>
      <c r="F107" s="151">
        <v>905</v>
      </c>
      <c r="G107" s="254">
        <v>965</v>
      </c>
      <c r="H107" s="222">
        <v>336</v>
      </c>
      <c r="I107" s="365">
        <f t="shared" si="1"/>
        <v>0.34818652849740933</v>
      </c>
    </row>
    <row r="108" spans="1:9" ht="12.75">
      <c r="A108" s="145"/>
      <c r="B108" s="145"/>
      <c r="C108" s="145"/>
      <c r="D108" s="145">
        <v>6</v>
      </c>
      <c r="E108" s="146" t="s">
        <v>90</v>
      </c>
      <c r="F108" s="151">
        <v>270</v>
      </c>
      <c r="G108" s="254">
        <v>270</v>
      </c>
      <c r="H108" s="222">
        <v>172</v>
      </c>
      <c r="I108" s="365">
        <f t="shared" si="1"/>
        <v>0.6370370370370371</v>
      </c>
    </row>
    <row r="109" spans="1:9" ht="13.5" thickBot="1">
      <c r="A109" s="145"/>
      <c r="B109" s="145"/>
      <c r="C109" s="145"/>
      <c r="D109" s="145">
        <v>7</v>
      </c>
      <c r="E109" s="146" t="s">
        <v>91</v>
      </c>
      <c r="F109" s="151">
        <v>1950</v>
      </c>
      <c r="G109" s="254">
        <v>1965</v>
      </c>
      <c r="H109" s="222">
        <v>1851</v>
      </c>
      <c r="I109" s="365">
        <f t="shared" si="1"/>
        <v>0.9419847328244275</v>
      </c>
    </row>
    <row r="110" spans="1:255" s="16" customFormat="1" ht="14.25" thickBot="1" thickTop="1">
      <c r="A110" s="146"/>
      <c r="B110" s="149"/>
      <c r="C110" s="149">
        <v>1</v>
      </c>
      <c r="D110" s="149"/>
      <c r="E110" s="150" t="s">
        <v>92</v>
      </c>
      <c r="F110" s="286">
        <f>SUM(F103:F109)</f>
        <v>6290</v>
      </c>
      <c r="G110" s="302">
        <f>SUM(G103:G109)</f>
        <v>6386</v>
      </c>
      <c r="H110" s="384">
        <f>SUM(H103:H109)</f>
        <v>6324</v>
      </c>
      <c r="I110" s="393">
        <f t="shared" si="1"/>
        <v>0.9902912621359223</v>
      </c>
      <c r="J110" s="5"/>
      <c r="K110" s="5"/>
      <c r="L110" s="5"/>
      <c r="M110" s="5"/>
      <c r="N110" s="5"/>
      <c r="IU110" s="17"/>
    </row>
    <row r="111" spans="1:9" ht="13.5" thickTop="1">
      <c r="A111" s="145"/>
      <c r="B111" s="145"/>
      <c r="C111" s="145"/>
      <c r="D111" s="145">
        <v>1</v>
      </c>
      <c r="E111" s="146" t="s">
        <v>93</v>
      </c>
      <c r="F111" s="287">
        <v>1100</v>
      </c>
      <c r="G111" s="254">
        <v>1100</v>
      </c>
      <c r="H111" s="222">
        <v>1006</v>
      </c>
      <c r="I111" s="365">
        <f t="shared" si="1"/>
        <v>0.9145454545454546</v>
      </c>
    </row>
    <row r="112" spans="1:9" ht="12.75">
      <c r="A112" s="145"/>
      <c r="B112" s="145"/>
      <c r="C112" s="145"/>
      <c r="D112" s="145">
        <v>2</v>
      </c>
      <c r="E112" s="146" t="s">
        <v>94</v>
      </c>
      <c r="F112" s="287">
        <v>80</v>
      </c>
      <c r="G112" s="254">
        <v>80</v>
      </c>
      <c r="H112" s="222">
        <v>66</v>
      </c>
      <c r="I112" s="365">
        <f t="shared" si="1"/>
        <v>0.825</v>
      </c>
    </row>
    <row r="113" spans="1:255" s="6" customFormat="1" ht="12.75">
      <c r="A113" s="145"/>
      <c r="B113" s="145"/>
      <c r="C113" s="145"/>
      <c r="D113" s="145">
        <v>3</v>
      </c>
      <c r="E113" s="146" t="s">
        <v>95</v>
      </c>
      <c r="F113" s="287">
        <v>1650</v>
      </c>
      <c r="G113" s="254">
        <v>1650</v>
      </c>
      <c r="H113" s="222">
        <v>1988</v>
      </c>
      <c r="I113" s="365">
        <f t="shared" si="1"/>
        <v>1.2048484848484848</v>
      </c>
      <c r="J113" s="4"/>
      <c r="K113" s="5"/>
      <c r="IU113" s="7"/>
    </row>
    <row r="114" spans="1:255" s="6" customFormat="1" ht="12.75">
      <c r="A114" s="149"/>
      <c r="B114" s="149"/>
      <c r="C114" s="149">
        <v>2</v>
      </c>
      <c r="D114" s="149"/>
      <c r="E114" s="150" t="s">
        <v>96</v>
      </c>
      <c r="F114" s="217">
        <f>SUM(F111:F113)</f>
        <v>2830</v>
      </c>
      <c r="G114" s="217">
        <f>SUM(G111:G113)</f>
        <v>2830</v>
      </c>
      <c r="H114" s="357">
        <f>SUM(H111:H113)</f>
        <v>3060</v>
      </c>
      <c r="I114" s="393">
        <f t="shared" si="1"/>
        <v>1.0812720848056536</v>
      </c>
      <c r="J114" s="4"/>
      <c r="K114" s="5"/>
      <c r="IU114" s="7"/>
    </row>
    <row r="115" spans="1:9" ht="12.75">
      <c r="A115" s="145"/>
      <c r="B115" s="145"/>
      <c r="C115" s="145"/>
      <c r="D115" s="145">
        <v>1</v>
      </c>
      <c r="E115" s="146" t="s">
        <v>97</v>
      </c>
      <c r="F115" s="287"/>
      <c r="G115" s="254"/>
      <c r="H115" s="222"/>
      <c r="I115" s="365"/>
    </row>
    <row r="116" spans="1:9" ht="12.75">
      <c r="A116" s="145"/>
      <c r="B116" s="145"/>
      <c r="C116" s="145"/>
      <c r="D116" s="145">
        <v>2</v>
      </c>
      <c r="E116" s="146" t="s">
        <v>98</v>
      </c>
      <c r="F116" s="287"/>
      <c r="G116" s="254">
        <v>300</v>
      </c>
      <c r="H116" s="222">
        <v>72</v>
      </c>
      <c r="I116" s="365">
        <f t="shared" si="1"/>
        <v>0.24</v>
      </c>
    </row>
    <row r="117" spans="1:9" ht="12.75">
      <c r="A117" s="145"/>
      <c r="B117" s="145"/>
      <c r="C117" s="145"/>
      <c r="D117" s="145">
        <v>3</v>
      </c>
      <c r="E117" s="146" t="s">
        <v>99</v>
      </c>
      <c r="F117" s="287"/>
      <c r="G117" s="254"/>
      <c r="H117" s="222"/>
      <c r="I117" s="365"/>
    </row>
    <row r="118" spans="1:9" ht="12.75">
      <c r="A118" s="145"/>
      <c r="B118" s="145"/>
      <c r="C118" s="145"/>
      <c r="D118" s="145">
        <v>4</v>
      </c>
      <c r="E118" s="146" t="s">
        <v>100</v>
      </c>
      <c r="F118" s="287">
        <v>1000</v>
      </c>
      <c r="G118" s="254">
        <v>1000</v>
      </c>
      <c r="H118" s="222">
        <v>1081</v>
      </c>
      <c r="I118" s="365">
        <f t="shared" si="1"/>
        <v>1.081</v>
      </c>
    </row>
    <row r="119" spans="1:255" s="6" customFormat="1" ht="12.75">
      <c r="A119" s="145"/>
      <c r="B119" s="145"/>
      <c r="C119" s="145"/>
      <c r="D119" s="145">
        <v>5</v>
      </c>
      <c r="E119" s="146" t="s">
        <v>101</v>
      </c>
      <c r="F119" s="287">
        <v>4500</v>
      </c>
      <c r="G119" s="254">
        <v>4500</v>
      </c>
      <c r="H119" s="222">
        <v>3646</v>
      </c>
      <c r="I119" s="365">
        <f t="shared" si="1"/>
        <v>0.8102222222222222</v>
      </c>
      <c r="J119" s="4"/>
      <c r="K119" s="5"/>
      <c r="IU119" s="7"/>
    </row>
    <row r="120" spans="1:255" s="6" customFormat="1" ht="12.75">
      <c r="A120" s="145"/>
      <c r="B120" s="145"/>
      <c r="C120" s="145"/>
      <c r="D120" s="145">
        <v>6</v>
      </c>
      <c r="E120" s="146" t="s">
        <v>102</v>
      </c>
      <c r="F120" s="287">
        <v>90</v>
      </c>
      <c r="G120" s="254">
        <v>90</v>
      </c>
      <c r="H120" s="222">
        <v>110</v>
      </c>
      <c r="I120" s="365">
        <f t="shared" si="1"/>
        <v>1.2222222222222223</v>
      </c>
      <c r="J120" s="4"/>
      <c r="K120" s="5"/>
      <c r="IU120" s="7"/>
    </row>
    <row r="121" spans="1:255" s="6" customFormat="1" ht="12.75">
      <c r="A121" s="145"/>
      <c r="B121" s="145"/>
      <c r="C121" s="145"/>
      <c r="D121" s="145">
        <v>7</v>
      </c>
      <c r="E121" s="146" t="s">
        <v>103</v>
      </c>
      <c r="F121" s="287">
        <v>5600</v>
      </c>
      <c r="G121" s="254">
        <v>7980</v>
      </c>
      <c r="H121" s="222">
        <v>8784</v>
      </c>
      <c r="I121" s="365">
        <f t="shared" si="1"/>
        <v>1.1007518796992481</v>
      </c>
      <c r="J121" s="4"/>
      <c r="K121" s="5"/>
      <c r="IU121" s="7"/>
    </row>
    <row r="122" spans="1:255" s="6" customFormat="1" ht="12.75">
      <c r="A122" s="145"/>
      <c r="B122" s="145"/>
      <c r="C122" s="145"/>
      <c r="D122" s="145">
        <v>8</v>
      </c>
      <c r="E122" s="146" t="s">
        <v>104</v>
      </c>
      <c r="F122" s="287">
        <v>5500</v>
      </c>
      <c r="G122" s="254">
        <v>5513</v>
      </c>
      <c r="H122" s="222">
        <v>5191</v>
      </c>
      <c r="I122" s="365">
        <f t="shared" si="1"/>
        <v>0.9415925993107201</v>
      </c>
      <c r="J122" s="4"/>
      <c r="K122" s="5"/>
      <c r="IU122" s="7"/>
    </row>
    <row r="123" spans="1:255" s="6" customFormat="1" ht="12.75">
      <c r="A123" s="145"/>
      <c r="B123" s="145"/>
      <c r="C123" s="145"/>
      <c r="D123" s="145">
        <v>9</v>
      </c>
      <c r="E123" s="146" t="s">
        <v>105</v>
      </c>
      <c r="F123" s="287">
        <v>700</v>
      </c>
      <c r="G123" s="254">
        <v>700</v>
      </c>
      <c r="H123" s="222">
        <v>979</v>
      </c>
      <c r="I123" s="365">
        <f t="shared" si="1"/>
        <v>1.3985714285714286</v>
      </c>
      <c r="J123" s="4"/>
      <c r="K123" s="5"/>
      <c r="IU123" s="7"/>
    </row>
    <row r="124" spans="1:255" s="6" customFormat="1" ht="12.75">
      <c r="A124" s="149"/>
      <c r="B124" s="149"/>
      <c r="C124" s="149">
        <v>3</v>
      </c>
      <c r="D124" s="149"/>
      <c r="E124" s="150" t="s">
        <v>106</v>
      </c>
      <c r="F124" s="217">
        <f>SUM(F115:F123)</f>
        <v>17390</v>
      </c>
      <c r="G124" s="274">
        <f>SUM(G115:G123)</f>
        <v>20083</v>
      </c>
      <c r="H124" s="385">
        <f>SUM(H115:H123)</f>
        <v>19863</v>
      </c>
      <c r="I124" s="388">
        <f t="shared" si="1"/>
        <v>0.9890454613354579</v>
      </c>
      <c r="J124" s="4"/>
      <c r="K124" s="5"/>
      <c r="IU124" s="7"/>
    </row>
    <row r="125" spans="1:9" ht="12.75">
      <c r="A125" s="145"/>
      <c r="B125" s="145"/>
      <c r="C125" s="145"/>
      <c r="D125" s="145">
        <v>1</v>
      </c>
      <c r="E125" s="146" t="s">
        <v>107</v>
      </c>
      <c r="F125" s="209">
        <v>8050</v>
      </c>
      <c r="G125" s="266">
        <v>8210</v>
      </c>
      <c r="H125" s="222">
        <v>7541</v>
      </c>
      <c r="I125" s="365">
        <f t="shared" si="1"/>
        <v>0.9185140073081608</v>
      </c>
    </row>
    <row r="126" spans="1:9" ht="12.75">
      <c r="A126" s="149"/>
      <c r="B126" s="149"/>
      <c r="C126" s="149">
        <v>4</v>
      </c>
      <c r="D126" s="149"/>
      <c r="E126" s="150" t="s">
        <v>108</v>
      </c>
      <c r="F126" s="288">
        <f>SUM(F125:F125)</f>
        <v>8050</v>
      </c>
      <c r="G126" s="274">
        <f>SUM(G125:G125)</f>
        <v>8210</v>
      </c>
      <c r="H126" s="386">
        <v>7541</v>
      </c>
      <c r="I126" s="388">
        <f t="shared" si="1"/>
        <v>0.9185140073081608</v>
      </c>
    </row>
    <row r="127" spans="1:9" ht="12.75">
      <c r="A127" s="149"/>
      <c r="B127" s="149"/>
      <c r="C127" s="149">
        <v>5</v>
      </c>
      <c r="D127" s="149"/>
      <c r="E127" s="150" t="s">
        <v>109</v>
      </c>
      <c r="F127" s="230">
        <v>1200</v>
      </c>
      <c r="G127" s="274">
        <v>1200</v>
      </c>
      <c r="H127" s="387">
        <v>1007</v>
      </c>
      <c r="I127" s="365">
        <f t="shared" si="1"/>
        <v>0.8391666666666666</v>
      </c>
    </row>
    <row r="128" spans="1:9" ht="12.75">
      <c r="A128" s="145"/>
      <c r="B128" s="145"/>
      <c r="C128" s="145"/>
      <c r="D128" s="145">
        <v>1</v>
      </c>
      <c r="E128" s="146" t="s">
        <v>110</v>
      </c>
      <c r="F128" s="209"/>
      <c r="G128" s="254"/>
      <c r="H128" s="222">
        <v>38</v>
      </c>
      <c r="I128" s="365"/>
    </row>
    <row r="129" spans="1:9" ht="12.75">
      <c r="A129" s="145"/>
      <c r="B129" s="145"/>
      <c r="C129" s="145"/>
      <c r="D129" s="145">
        <v>2</v>
      </c>
      <c r="E129" s="146" t="s">
        <v>111</v>
      </c>
      <c r="F129" s="209">
        <v>900</v>
      </c>
      <c r="G129" s="254">
        <v>934</v>
      </c>
      <c r="H129" s="222">
        <v>304</v>
      </c>
      <c r="I129" s="365">
        <f t="shared" si="1"/>
        <v>0.32548179871520344</v>
      </c>
    </row>
    <row r="130" spans="1:9" ht="12.75">
      <c r="A130" s="145"/>
      <c r="B130" s="145"/>
      <c r="C130" s="145"/>
      <c r="D130" s="145">
        <v>3</v>
      </c>
      <c r="E130" s="146" t="s">
        <v>112</v>
      </c>
      <c r="F130" s="209"/>
      <c r="G130" s="254"/>
      <c r="H130" s="222"/>
      <c r="I130" s="365"/>
    </row>
    <row r="131" spans="1:9" ht="12.75">
      <c r="A131" s="145"/>
      <c r="B131" s="149"/>
      <c r="C131" s="149">
        <v>6</v>
      </c>
      <c r="D131" s="149"/>
      <c r="E131" s="150" t="s">
        <v>113</v>
      </c>
      <c r="F131" s="217">
        <f>SUM(F128:F130)</f>
        <v>900</v>
      </c>
      <c r="G131" s="217">
        <f>SUM(G128:G130)</f>
        <v>934</v>
      </c>
      <c r="H131" s="357">
        <f>SUM(H128:H130)</f>
        <v>342</v>
      </c>
      <c r="I131" s="388">
        <f t="shared" si="1"/>
        <v>0.36616702355460384</v>
      </c>
    </row>
    <row r="132" spans="1:255" s="401" customFormat="1" ht="13.5" thickBot="1">
      <c r="A132" s="396"/>
      <c r="B132" s="396"/>
      <c r="C132" s="396">
        <v>7</v>
      </c>
      <c r="D132" s="396"/>
      <c r="E132" s="397" t="s">
        <v>114</v>
      </c>
      <c r="F132" s="398">
        <v>600</v>
      </c>
      <c r="G132" s="399">
        <v>632</v>
      </c>
      <c r="H132" s="400">
        <v>532</v>
      </c>
      <c r="I132" s="389">
        <f aca="true" t="shared" si="2" ref="I132:I195">H132/G132</f>
        <v>0.8417721518987342</v>
      </c>
      <c r="J132" s="4"/>
      <c r="K132" s="5"/>
      <c r="IU132" s="402"/>
    </row>
    <row r="133" spans="1:10" s="201" customFormat="1" ht="54.75" customHeight="1" thickBot="1" thickTop="1">
      <c r="A133" s="171" t="s">
        <v>0</v>
      </c>
      <c r="B133" s="172" t="s">
        <v>1</v>
      </c>
      <c r="C133" s="172" t="s">
        <v>2</v>
      </c>
      <c r="D133" s="172" t="s">
        <v>3</v>
      </c>
      <c r="E133" s="173" t="s">
        <v>59</v>
      </c>
      <c r="F133" s="290" t="s">
        <v>280</v>
      </c>
      <c r="G133" s="208" t="s">
        <v>279</v>
      </c>
      <c r="H133" s="219" t="s">
        <v>287</v>
      </c>
      <c r="I133" s="392"/>
      <c r="J133" s="176"/>
    </row>
    <row r="134" spans="1:9" ht="13.5" thickTop="1">
      <c r="A134" s="168"/>
      <c r="B134" s="180"/>
      <c r="C134" s="180"/>
      <c r="D134" s="180"/>
      <c r="E134" s="181" t="s">
        <v>115</v>
      </c>
      <c r="F134" s="289">
        <f>F110+F114+F124+F126+F127+F131+F132</f>
        <v>37260</v>
      </c>
      <c r="G134" s="303">
        <f>G110+G114+G124+G126+G127+G131+G132</f>
        <v>40275</v>
      </c>
      <c r="H134" s="355">
        <f>H110+H114+H124+H126+H127+H131+H132</f>
        <v>38669</v>
      </c>
      <c r="I134" s="375">
        <f t="shared" si="2"/>
        <v>0.9601241464928616</v>
      </c>
    </row>
    <row r="135" spans="1:9" ht="12.75">
      <c r="A135" s="145"/>
      <c r="B135" s="145"/>
      <c r="C135" s="145"/>
      <c r="D135" s="145">
        <v>1</v>
      </c>
      <c r="E135" s="146" t="s">
        <v>116</v>
      </c>
      <c r="F135" s="151">
        <v>4000</v>
      </c>
      <c r="G135" s="254">
        <v>4819</v>
      </c>
      <c r="H135" s="356">
        <v>4819</v>
      </c>
      <c r="I135" s="365">
        <f t="shared" si="2"/>
        <v>1</v>
      </c>
    </row>
    <row r="136" spans="1:10" s="14" customFormat="1" ht="12.75">
      <c r="A136" s="149"/>
      <c r="B136" s="149"/>
      <c r="C136" s="184">
        <v>8</v>
      </c>
      <c r="D136" s="149"/>
      <c r="E136" s="150" t="s">
        <v>117</v>
      </c>
      <c r="F136" s="217">
        <f>SUM(F135)</f>
        <v>4000</v>
      </c>
      <c r="G136" s="217">
        <f>SUM(G135)</f>
        <v>4819</v>
      </c>
      <c r="H136" s="357">
        <v>4819</v>
      </c>
      <c r="I136" s="388">
        <f t="shared" si="2"/>
        <v>1</v>
      </c>
      <c r="J136" s="20"/>
    </row>
    <row r="137" spans="1:9" ht="12.75">
      <c r="A137" s="145"/>
      <c r="B137" s="145"/>
      <c r="C137" s="184"/>
      <c r="D137" s="145">
        <v>1</v>
      </c>
      <c r="E137" s="146" t="s">
        <v>118</v>
      </c>
      <c r="F137" s="209">
        <v>930</v>
      </c>
      <c r="G137" s="254">
        <v>930</v>
      </c>
      <c r="H137" s="356">
        <v>816</v>
      </c>
      <c r="I137" s="365">
        <f t="shared" si="2"/>
        <v>0.8774193548387097</v>
      </c>
    </row>
    <row r="138" spans="1:9" ht="12.75">
      <c r="A138" s="145"/>
      <c r="B138" s="145"/>
      <c r="C138" s="184"/>
      <c r="D138" s="145">
        <v>2</v>
      </c>
      <c r="E138" s="146" t="s">
        <v>119</v>
      </c>
      <c r="F138" s="209">
        <v>870</v>
      </c>
      <c r="G138" s="254">
        <v>870</v>
      </c>
      <c r="H138" s="356">
        <v>1182</v>
      </c>
      <c r="I138" s="365">
        <f t="shared" si="2"/>
        <v>1.3586206896551725</v>
      </c>
    </row>
    <row r="139" spans="1:10" s="14" customFormat="1" ht="12.75">
      <c r="A139" s="149"/>
      <c r="B139" s="149"/>
      <c r="C139" s="184">
        <v>9</v>
      </c>
      <c r="D139" s="149"/>
      <c r="E139" s="150" t="s">
        <v>120</v>
      </c>
      <c r="F139" s="288">
        <f>SUM(F137:F138)</f>
        <v>1800</v>
      </c>
      <c r="G139" s="288">
        <f>SUM(G137:G138)</f>
        <v>1800</v>
      </c>
      <c r="H139" s="358">
        <f>SUM(H137:H138)</f>
        <v>1998</v>
      </c>
      <c r="I139" s="388">
        <f t="shared" si="2"/>
        <v>1.11</v>
      </c>
      <c r="J139" s="20"/>
    </row>
    <row r="140" spans="1:9" ht="12.75">
      <c r="A140" s="145"/>
      <c r="B140" s="145"/>
      <c r="C140" s="184"/>
      <c r="D140" s="145">
        <v>1</v>
      </c>
      <c r="E140" s="146" t="s">
        <v>121</v>
      </c>
      <c r="F140" s="209"/>
      <c r="G140" s="254"/>
      <c r="H140" s="356"/>
      <c r="I140" s="365"/>
    </row>
    <row r="141" spans="1:255" s="317" customFormat="1" ht="12.75">
      <c r="A141" s="149"/>
      <c r="B141" s="149"/>
      <c r="C141" s="184">
        <v>10</v>
      </c>
      <c r="D141" s="149"/>
      <c r="E141" s="150" t="s">
        <v>122</v>
      </c>
      <c r="F141" s="288">
        <v>630</v>
      </c>
      <c r="G141" s="288">
        <v>1041</v>
      </c>
      <c r="H141" s="358">
        <v>892</v>
      </c>
      <c r="I141" s="388">
        <f t="shared" si="2"/>
        <v>0.8568683957732949</v>
      </c>
      <c r="J141" s="20"/>
      <c r="K141" s="14"/>
      <c r="IU141" s="318"/>
    </row>
    <row r="142" spans="1:9" ht="13.5" thickBot="1">
      <c r="A142" s="145"/>
      <c r="B142" s="149"/>
      <c r="C142" s="149"/>
      <c r="D142" s="149"/>
      <c r="E142" s="150" t="s">
        <v>123</v>
      </c>
      <c r="F142" s="288">
        <f>F136+F139+F141</f>
        <v>6430</v>
      </c>
      <c r="G142" s="288">
        <f>G136+G139+G141</f>
        <v>7660</v>
      </c>
      <c r="H142" s="358">
        <v>7709</v>
      </c>
      <c r="I142" s="388">
        <f t="shared" si="2"/>
        <v>1.006396866840731</v>
      </c>
    </row>
    <row r="143" spans="8:9" ht="12.75" customHeight="1" hidden="1">
      <c r="H143" s="229"/>
      <c r="I143" s="365" t="e">
        <f t="shared" si="2"/>
        <v>#DIV/0!</v>
      </c>
    </row>
    <row r="144" spans="8:9" ht="12.75" customHeight="1" hidden="1">
      <c r="H144" s="229"/>
      <c r="I144" s="373" t="e">
        <f t="shared" si="2"/>
        <v>#DIV/0!</v>
      </c>
    </row>
    <row r="145" spans="1:11" ht="14.25" thickBot="1" thickTop="1">
      <c r="A145" s="8"/>
      <c r="B145" s="297">
        <v>3</v>
      </c>
      <c r="C145" s="10"/>
      <c r="D145" s="10"/>
      <c r="E145" s="19" t="s">
        <v>124</v>
      </c>
      <c r="F145" s="285">
        <f>F134+F142</f>
        <v>43690</v>
      </c>
      <c r="G145" s="298">
        <f>G134+G142</f>
        <v>47935</v>
      </c>
      <c r="H145" s="298">
        <f>H134+H142</f>
        <v>46378</v>
      </c>
      <c r="I145" s="390">
        <f t="shared" si="2"/>
        <v>0.9675185146552623</v>
      </c>
      <c r="K145" s="220"/>
    </row>
    <row r="146" spans="1:9" ht="13.5" thickTop="1">
      <c r="A146" s="168"/>
      <c r="B146" s="168"/>
      <c r="C146" s="168">
        <v>1</v>
      </c>
      <c r="D146" s="168"/>
      <c r="E146" s="169" t="s">
        <v>274</v>
      </c>
      <c r="F146" s="179"/>
      <c r="G146" s="275">
        <v>150</v>
      </c>
      <c r="H146" s="359">
        <v>150</v>
      </c>
      <c r="I146" s="375">
        <f t="shared" si="2"/>
        <v>1</v>
      </c>
    </row>
    <row r="147" spans="1:9" ht="12.75">
      <c r="A147" s="145"/>
      <c r="B147" s="145"/>
      <c r="C147" s="145">
        <v>2</v>
      </c>
      <c r="D147" s="145"/>
      <c r="E147" s="146" t="s">
        <v>125</v>
      </c>
      <c r="F147" s="151">
        <v>2710</v>
      </c>
      <c r="G147" s="254">
        <v>2710</v>
      </c>
      <c r="H147" s="360">
        <v>3664</v>
      </c>
      <c r="I147" s="365">
        <f t="shared" si="2"/>
        <v>1.3520295202952028</v>
      </c>
    </row>
    <row r="148" spans="1:9" ht="12.75">
      <c r="A148" s="145"/>
      <c r="B148" s="145"/>
      <c r="C148" s="145">
        <v>3</v>
      </c>
      <c r="D148" s="145"/>
      <c r="E148" s="146" t="s">
        <v>126</v>
      </c>
      <c r="F148" s="151">
        <v>445</v>
      </c>
      <c r="G148" s="254">
        <v>445</v>
      </c>
      <c r="H148" s="360">
        <v>408</v>
      </c>
      <c r="I148" s="365">
        <f t="shared" si="2"/>
        <v>0.9168539325842696</v>
      </c>
    </row>
    <row r="149" spans="1:9" ht="12.75">
      <c r="A149" s="145"/>
      <c r="B149" s="145"/>
      <c r="C149" s="145">
        <v>4</v>
      </c>
      <c r="D149" s="145"/>
      <c r="E149" s="146" t="s">
        <v>127</v>
      </c>
      <c r="F149" s="151">
        <v>9473</v>
      </c>
      <c r="G149" s="254">
        <v>9887</v>
      </c>
      <c r="H149" s="360">
        <v>10016</v>
      </c>
      <c r="I149" s="365">
        <f t="shared" si="2"/>
        <v>1.0130474360271062</v>
      </c>
    </row>
    <row r="150" spans="1:9" ht="12.75">
      <c r="A150" s="145"/>
      <c r="B150" s="145"/>
      <c r="C150" s="145">
        <v>5</v>
      </c>
      <c r="D150" s="145"/>
      <c r="E150" s="146" t="s">
        <v>128</v>
      </c>
      <c r="F150" s="151">
        <v>6156</v>
      </c>
      <c r="G150" s="254">
        <v>6512</v>
      </c>
      <c r="H150" s="360">
        <v>6575</v>
      </c>
      <c r="I150" s="365">
        <f t="shared" si="2"/>
        <v>1.0096744471744472</v>
      </c>
    </row>
    <row r="151" spans="1:9" ht="12.75">
      <c r="A151" s="145"/>
      <c r="B151" s="145"/>
      <c r="C151" s="145">
        <v>6</v>
      </c>
      <c r="D151" s="145"/>
      <c r="E151" s="146" t="s">
        <v>129</v>
      </c>
      <c r="F151" s="151">
        <v>2250</v>
      </c>
      <c r="G151" s="254">
        <v>2250</v>
      </c>
      <c r="H151" s="360">
        <v>916</v>
      </c>
      <c r="I151" s="365">
        <f t="shared" si="2"/>
        <v>0.4071111111111111</v>
      </c>
    </row>
    <row r="152" spans="1:9" ht="12.75">
      <c r="A152" s="145"/>
      <c r="B152" s="145"/>
      <c r="C152" s="145">
        <v>7</v>
      </c>
      <c r="D152" s="145"/>
      <c r="E152" s="146" t="s">
        <v>130</v>
      </c>
      <c r="F152" s="151">
        <v>1000</v>
      </c>
      <c r="G152" s="254">
        <v>1000</v>
      </c>
      <c r="H152" s="360">
        <v>923</v>
      </c>
      <c r="I152" s="365">
        <f t="shared" si="2"/>
        <v>0.923</v>
      </c>
    </row>
    <row r="153" spans="1:9" ht="12.75">
      <c r="A153" s="145"/>
      <c r="B153" s="145"/>
      <c r="C153" s="145">
        <v>8</v>
      </c>
      <c r="D153" s="145"/>
      <c r="E153" s="146" t="s">
        <v>131</v>
      </c>
      <c r="F153" s="151">
        <v>1200</v>
      </c>
      <c r="G153" s="254">
        <v>1200</v>
      </c>
      <c r="H153" s="360">
        <v>682</v>
      </c>
      <c r="I153" s="365">
        <f t="shared" si="2"/>
        <v>0.5683333333333334</v>
      </c>
    </row>
    <row r="154" spans="1:9" ht="12.75">
      <c r="A154" s="145"/>
      <c r="B154" s="145"/>
      <c r="C154" s="145">
        <v>9</v>
      </c>
      <c r="D154" s="145"/>
      <c r="E154" s="146" t="s">
        <v>132</v>
      </c>
      <c r="F154" s="151">
        <v>1800</v>
      </c>
      <c r="G154" s="254">
        <v>1800</v>
      </c>
      <c r="H154" s="360">
        <v>2566</v>
      </c>
      <c r="I154" s="365">
        <f t="shared" si="2"/>
        <v>1.4255555555555555</v>
      </c>
    </row>
    <row r="155" spans="1:9" ht="12.75">
      <c r="A155" s="152"/>
      <c r="B155" s="152"/>
      <c r="C155" s="152">
        <v>10</v>
      </c>
      <c r="D155" s="152"/>
      <c r="E155" s="153" t="s">
        <v>133</v>
      </c>
      <c r="F155" s="210"/>
      <c r="G155" s="263">
        <v>2896</v>
      </c>
      <c r="H155" s="361">
        <v>2973</v>
      </c>
      <c r="I155" s="365">
        <f t="shared" si="2"/>
        <v>1.0265883977900552</v>
      </c>
    </row>
    <row r="156" spans="1:12" s="233" customFormat="1" ht="13.5" thickBot="1">
      <c r="A156" s="232"/>
      <c r="B156" s="232"/>
      <c r="C156" s="232">
        <v>11</v>
      </c>
      <c r="D156" s="232"/>
      <c r="E156" s="233" t="s">
        <v>273</v>
      </c>
      <c r="F156" s="248">
        <v>2200</v>
      </c>
      <c r="G156" s="276">
        <v>2727</v>
      </c>
      <c r="H156" s="362">
        <v>2656</v>
      </c>
      <c r="I156" s="373">
        <f t="shared" si="2"/>
        <v>0.973964063072974</v>
      </c>
      <c r="J156" s="4"/>
      <c r="K156" s="5"/>
      <c r="L156" s="235"/>
    </row>
    <row r="157" spans="1:9" ht="13.5" customHeight="1" thickBot="1" thickTop="1">
      <c r="A157" s="306"/>
      <c r="B157" s="307">
        <v>4</v>
      </c>
      <c r="C157" s="307"/>
      <c r="D157" s="307"/>
      <c r="E157" s="308" t="s">
        <v>134</v>
      </c>
      <c r="F157" s="309">
        <f>SUM(F147:F156)</f>
        <v>27234</v>
      </c>
      <c r="G157" s="310">
        <f>SUM(G146:G156)</f>
        <v>31577</v>
      </c>
      <c r="H157" s="311">
        <f>SUM(H146:H156)</f>
        <v>31529</v>
      </c>
      <c r="I157" s="391">
        <f t="shared" si="2"/>
        <v>0.9984799062608861</v>
      </c>
    </row>
    <row r="158" spans="7:9" ht="12.75" customHeight="1" hidden="1">
      <c r="G158" s="253" t="e">
        <f>F158/#REF!</f>
        <v>#REF!</v>
      </c>
      <c r="H158" s="220"/>
      <c r="I158" s="375" t="e">
        <f t="shared" si="2"/>
        <v>#REF!</v>
      </c>
    </row>
    <row r="159" spans="7:10" ht="12.75" customHeight="1" hidden="1">
      <c r="G159" s="253" t="e">
        <f>F159/#REF!</f>
        <v>#REF!</v>
      </c>
      <c r="H159" s="220"/>
      <c r="I159" s="365" t="e">
        <f t="shared" si="2"/>
        <v>#REF!</v>
      </c>
      <c r="J159" s="3"/>
    </row>
    <row r="160" ht="13.5" hidden="1" thickTop="1">
      <c r="I160" s="365" t="e">
        <f t="shared" si="2"/>
        <v>#DIV/0!</v>
      </c>
    </row>
    <row r="161" spans="7:9" ht="12.75" customHeight="1" hidden="1">
      <c r="G161" s="253" t="e">
        <f>F161/#REF!</f>
        <v>#REF!</v>
      </c>
      <c r="H161" s="220"/>
      <c r="I161" s="365" t="e">
        <f t="shared" si="2"/>
        <v>#REF!</v>
      </c>
    </row>
    <row r="162" spans="7:9" ht="12.75" customHeight="1" hidden="1">
      <c r="G162" s="253" t="e">
        <f>F162/#REF!</f>
        <v>#REF!</v>
      </c>
      <c r="H162" s="220"/>
      <c r="I162" s="365" t="e">
        <f t="shared" si="2"/>
        <v>#REF!</v>
      </c>
    </row>
    <row r="163" spans="1:9" ht="13.5" thickTop="1">
      <c r="A163" s="185"/>
      <c r="B163" s="186"/>
      <c r="C163" s="187"/>
      <c r="D163" s="186">
        <v>1</v>
      </c>
      <c r="E163" s="188" t="s">
        <v>135</v>
      </c>
      <c r="F163" s="213">
        <v>4500</v>
      </c>
      <c r="G163" s="277">
        <v>4500</v>
      </c>
      <c r="H163" s="363">
        <v>2859</v>
      </c>
      <c r="I163" s="365">
        <f t="shared" si="2"/>
        <v>0.6353333333333333</v>
      </c>
    </row>
    <row r="164" spans="1:10" s="14" customFormat="1" ht="12.75">
      <c r="A164" s="149"/>
      <c r="B164" s="149"/>
      <c r="C164" s="189"/>
      <c r="D164" s="149"/>
      <c r="E164" s="190" t="s">
        <v>136</v>
      </c>
      <c r="F164" s="151">
        <v>244</v>
      </c>
      <c r="G164" s="254"/>
      <c r="H164" s="339"/>
      <c r="I164" s="365"/>
      <c r="J164" s="20"/>
    </row>
    <row r="165" spans="1:10" s="14" customFormat="1" ht="12.75">
      <c r="A165" s="149"/>
      <c r="B165" s="149"/>
      <c r="C165" s="189"/>
      <c r="D165" s="149"/>
      <c r="E165" s="146" t="s">
        <v>137</v>
      </c>
      <c r="F165" s="151">
        <v>3968</v>
      </c>
      <c r="G165" s="254"/>
      <c r="H165" s="339"/>
      <c r="I165" s="365"/>
      <c r="J165" s="20"/>
    </row>
    <row r="166" spans="1:10" s="14" customFormat="1" ht="12.75">
      <c r="A166" s="149"/>
      <c r="B166" s="149"/>
      <c r="C166" s="189"/>
      <c r="D166" s="149"/>
      <c r="E166" s="146" t="s">
        <v>138</v>
      </c>
      <c r="F166" s="151"/>
      <c r="G166" s="254"/>
      <c r="H166" s="339"/>
      <c r="I166" s="365"/>
      <c r="J166" s="20"/>
    </row>
    <row r="167" spans="1:10" s="14" customFormat="1" ht="12.75">
      <c r="A167" s="149"/>
      <c r="B167" s="149"/>
      <c r="C167" s="189"/>
      <c r="D167" s="184">
        <v>2</v>
      </c>
      <c r="E167" s="146" t="s">
        <v>139</v>
      </c>
      <c r="F167" s="151"/>
      <c r="G167" s="254"/>
      <c r="H167" s="339">
        <v>1264</v>
      </c>
      <c r="I167" s="365"/>
      <c r="J167" s="20"/>
    </row>
    <row r="168" spans="1:9" ht="12.75">
      <c r="A168" s="145"/>
      <c r="B168" s="145"/>
      <c r="C168" s="189"/>
      <c r="D168" s="184">
        <v>3</v>
      </c>
      <c r="E168" s="146" t="s">
        <v>140</v>
      </c>
      <c r="F168" s="151">
        <v>460</v>
      </c>
      <c r="G168" s="254">
        <v>460</v>
      </c>
      <c r="H168" s="339">
        <v>440</v>
      </c>
      <c r="I168" s="365">
        <f t="shared" si="2"/>
        <v>0.9565217391304348</v>
      </c>
    </row>
    <row r="169" spans="1:9" ht="12.75">
      <c r="A169" s="145"/>
      <c r="B169" s="145"/>
      <c r="C169" s="189"/>
      <c r="D169" s="184">
        <v>4</v>
      </c>
      <c r="E169" s="146" t="s">
        <v>141</v>
      </c>
      <c r="F169" s="151">
        <v>4000</v>
      </c>
      <c r="G169" s="254">
        <v>4000</v>
      </c>
      <c r="H169" s="339">
        <v>5653</v>
      </c>
      <c r="I169" s="365">
        <f t="shared" si="2"/>
        <v>1.41325</v>
      </c>
    </row>
    <row r="170" spans="1:9" ht="12.75">
      <c r="A170" s="145"/>
      <c r="B170" s="145"/>
      <c r="C170" s="189"/>
      <c r="D170" s="184">
        <v>5</v>
      </c>
      <c r="E170" s="146" t="s">
        <v>142</v>
      </c>
      <c r="F170" s="151">
        <v>1500</v>
      </c>
      <c r="G170" s="254">
        <v>1568</v>
      </c>
      <c r="H170" s="339">
        <v>1230</v>
      </c>
      <c r="I170" s="365">
        <f t="shared" si="2"/>
        <v>0.7844387755102041</v>
      </c>
    </row>
    <row r="171" spans="1:9" ht="13.5" thickBot="1">
      <c r="A171" s="152"/>
      <c r="B171" s="152"/>
      <c r="C171" s="200"/>
      <c r="D171" s="152"/>
      <c r="E171" s="153" t="s">
        <v>143</v>
      </c>
      <c r="F171" s="210">
        <v>1000</v>
      </c>
      <c r="G171" s="263"/>
      <c r="H171" s="364"/>
      <c r="I171" s="373"/>
    </row>
    <row r="172" spans="1:11" s="201" customFormat="1" ht="54.75" customHeight="1" thickBot="1" thickTop="1">
      <c r="A172" s="171" t="s">
        <v>0</v>
      </c>
      <c r="B172" s="172" t="s">
        <v>1</v>
      </c>
      <c r="C172" s="172" t="s">
        <v>2</v>
      </c>
      <c r="D172" s="172" t="s">
        <v>3</v>
      </c>
      <c r="E172" s="173" t="s">
        <v>59</v>
      </c>
      <c r="F172" s="290" t="s">
        <v>280</v>
      </c>
      <c r="G172" s="208" t="s">
        <v>279</v>
      </c>
      <c r="H172" s="219" t="s">
        <v>287</v>
      </c>
      <c r="I172" s="392"/>
      <c r="J172" s="4"/>
      <c r="K172" s="5"/>
    </row>
    <row r="173" spans="1:9" ht="14.25" thickBot="1" thickTop="1">
      <c r="A173" s="191"/>
      <c r="B173" s="191"/>
      <c r="C173" s="192"/>
      <c r="D173" s="191"/>
      <c r="E173" s="193" t="s">
        <v>144</v>
      </c>
      <c r="F173" s="214">
        <v>480</v>
      </c>
      <c r="G173" s="278"/>
      <c r="H173" s="366"/>
      <c r="I173" s="374"/>
    </row>
    <row r="174" spans="1:255" s="11" customFormat="1" ht="13.5" customHeight="1" thickBot="1" thickTop="1">
      <c r="A174" s="8"/>
      <c r="B174" s="297">
        <v>5</v>
      </c>
      <c r="C174" s="10"/>
      <c r="D174" s="13"/>
      <c r="E174" s="11" t="s">
        <v>145</v>
      </c>
      <c r="F174" s="291">
        <f>F163+F168+F169+F170</f>
        <v>10460</v>
      </c>
      <c r="G174" s="284">
        <f>G163+G168+G169+G170</f>
        <v>10528</v>
      </c>
      <c r="H174" s="284">
        <f>H163+H168+H169+H170+H167</f>
        <v>11446</v>
      </c>
      <c r="I174" s="391">
        <f t="shared" si="2"/>
        <v>1.0871960486322187</v>
      </c>
      <c r="J174" s="20"/>
      <c r="K174" s="14"/>
      <c r="L174" s="14"/>
      <c r="M174" s="14"/>
      <c r="N174" s="14"/>
      <c r="O174" s="14"/>
      <c r="P174" s="14"/>
      <c r="IU174" s="26"/>
    </row>
    <row r="175" spans="7:9" ht="12.75" customHeight="1" hidden="1">
      <c r="G175" s="253" t="e">
        <f>F175/#REF!</f>
        <v>#REF!</v>
      </c>
      <c r="I175" s="375" t="e">
        <f t="shared" si="2"/>
        <v>#REF!</v>
      </c>
    </row>
    <row r="176" spans="7:9" ht="12.75" customHeight="1" hidden="1">
      <c r="G176" s="253" t="e">
        <f>F176/#REF!</f>
        <v>#REF!</v>
      </c>
      <c r="I176" s="365" t="e">
        <f t="shared" si="2"/>
        <v>#REF!</v>
      </c>
    </row>
    <row r="177" spans="7:9" ht="12.75" customHeight="1" hidden="1">
      <c r="G177" s="253" t="e">
        <f>F177/#REF!</f>
        <v>#REF!</v>
      </c>
      <c r="I177" s="365" t="e">
        <f t="shared" si="2"/>
        <v>#REF!</v>
      </c>
    </row>
    <row r="178" spans="7:10" ht="12.75" customHeight="1" hidden="1">
      <c r="G178" s="253" t="e">
        <f>F178/#REF!</f>
        <v>#REF!</v>
      </c>
      <c r="I178" s="365" t="e">
        <f t="shared" si="2"/>
        <v>#REF!</v>
      </c>
      <c r="J178" s="3"/>
    </row>
    <row r="179" spans="7:10" ht="12.75" customHeight="1" hidden="1">
      <c r="G179" s="253" t="e">
        <f>F179/#REF!</f>
        <v>#REF!</v>
      </c>
      <c r="I179" s="365" t="e">
        <f t="shared" si="2"/>
        <v>#REF!</v>
      </c>
      <c r="J179" s="3"/>
    </row>
    <row r="180" spans="7:10" ht="12.75" customHeight="1" hidden="1">
      <c r="G180" s="253" t="e">
        <f>F180/#REF!</f>
        <v>#REF!</v>
      </c>
      <c r="I180" s="365" t="e">
        <f t="shared" si="2"/>
        <v>#REF!</v>
      </c>
      <c r="J180" s="3"/>
    </row>
    <row r="181" spans="7:9" ht="12.75" customHeight="1" hidden="1">
      <c r="G181" s="253" t="e">
        <f>F181/#REF!</f>
        <v>#REF!</v>
      </c>
      <c r="I181" s="365" t="e">
        <f t="shared" si="2"/>
        <v>#REF!</v>
      </c>
    </row>
    <row r="182" spans="7:9" ht="12.75" customHeight="1" hidden="1">
      <c r="G182" s="253" t="e">
        <f>F182/#REF!</f>
        <v>#REF!</v>
      </c>
      <c r="I182" s="365" t="e">
        <f t="shared" si="2"/>
        <v>#REF!</v>
      </c>
    </row>
    <row r="183" spans="7:9" ht="12.75" customHeight="1" hidden="1">
      <c r="G183" s="253" t="e">
        <f>F183/#REF!</f>
        <v>#REF!</v>
      </c>
      <c r="I183" s="365" t="e">
        <f t="shared" si="2"/>
        <v>#REF!</v>
      </c>
    </row>
    <row r="184" spans="7:9" ht="12.75" customHeight="1" hidden="1">
      <c r="G184" s="253" t="e">
        <f>F184/#REF!</f>
        <v>#REF!</v>
      </c>
      <c r="I184" s="365" t="e">
        <f t="shared" si="2"/>
        <v>#REF!</v>
      </c>
    </row>
    <row r="185" spans="7:9" ht="12.75" customHeight="1" hidden="1">
      <c r="G185" s="253" t="e">
        <f>F185/#REF!</f>
        <v>#REF!</v>
      </c>
      <c r="I185" s="365" t="e">
        <f t="shared" si="2"/>
        <v>#REF!</v>
      </c>
    </row>
    <row r="186" spans="7:9" ht="12.75" customHeight="1" hidden="1">
      <c r="G186" s="253" t="e">
        <f>F186/#REF!</f>
        <v>#REF!</v>
      </c>
      <c r="I186" s="365" t="e">
        <f t="shared" si="2"/>
        <v>#REF!</v>
      </c>
    </row>
    <row r="187" spans="7:9" ht="12.75" customHeight="1" hidden="1">
      <c r="G187" s="253" t="e">
        <f>F187/#REF!</f>
        <v>#REF!</v>
      </c>
      <c r="I187" s="365" t="e">
        <f t="shared" si="2"/>
        <v>#REF!</v>
      </c>
    </row>
    <row r="188" spans="7:9" ht="12.75" customHeight="1" hidden="1">
      <c r="G188" s="253" t="e">
        <f>F188/#REF!</f>
        <v>#REF!</v>
      </c>
      <c r="I188" s="365" t="e">
        <f t="shared" si="2"/>
        <v>#REF!</v>
      </c>
    </row>
    <row r="189" spans="7:9" ht="12.75" customHeight="1" hidden="1">
      <c r="G189" s="253" t="e">
        <f>F189/#REF!</f>
        <v>#REF!</v>
      </c>
      <c r="I189" s="365" t="e">
        <f t="shared" si="2"/>
        <v>#REF!</v>
      </c>
    </row>
    <row r="190" spans="7:9" ht="12.75" customHeight="1" hidden="1">
      <c r="G190" s="253" t="e">
        <f>F190/#REF!</f>
        <v>#REF!</v>
      </c>
      <c r="I190" s="365" t="e">
        <f t="shared" si="2"/>
        <v>#REF!</v>
      </c>
    </row>
    <row r="191" spans="7:9" ht="12.75" customHeight="1" hidden="1">
      <c r="G191" s="253" t="e">
        <f>F191/#REF!</f>
        <v>#REF!</v>
      </c>
      <c r="I191" s="365" t="e">
        <f t="shared" si="2"/>
        <v>#REF!</v>
      </c>
    </row>
    <row r="192" spans="7:9" ht="12.75" customHeight="1" hidden="1">
      <c r="G192" s="253" t="e">
        <f>F192/#REF!</f>
        <v>#REF!</v>
      </c>
      <c r="I192" s="365" t="e">
        <f t="shared" si="2"/>
        <v>#REF!</v>
      </c>
    </row>
    <row r="193" spans="7:9" ht="12.75" customHeight="1" hidden="1">
      <c r="G193" s="253" t="e">
        <f>F193/#REF!</f>
        <v>#REF!</v>
      </c>
      <c r="I193" s="365" t="e">
        <f t="shared" si="2"/>
        <v>#REF!</v>
      </c>
    </row>
    <row r="194" spans="7:9" ht="12.75" customHeight="1" hidden="1">
      <c r="G194" s="253" t="e">
        <f>F194/#REF!</f>
        <v>#REF!</v>
      </c>
      <c r="I194" s="365" t="e">
        <f t="shared" si="2"/>
        <v>#REF!</v>
      </c>
    </row>
    <row r="195" spans="7:9" ht="12.75" customHeight="1" hidden="1">
      <c r="G195" s="253" t="e">
        <f>F195/#REF!</f>
        <v>#REF!</v>
      </c>
      <c r="I195" s="365" t="e">
        <f t="shared" si="2"/>
        <v>#REF!</v>
      </c>
    </row>
    <row r="196" spans="7:9" ht="12.75" customHeight="1" hidden="1">
      <c r="G196" s="253" t="e">
        <f>F196/#REF!</f>
        <v>#REF!</v>
      </c>
      <c r="I196" s="365" t="e">
        <f aca="true" t="shared" si="3" ref="I196:I220">H196/G196</f>
        <v>#REF!</v>
      </c>
    </row>
    <row r="197" spans="7:10" ht="12.75" customHeight="1" hidden="1">
      <c r="G197" s="253" t="e">
        <f>F197/#REF!</f>
        <v>#REF!</v>
      </c>
      <c r="I197" s="365" t="e">
        <f t="shared" si="3"/>
        <v>#REF!</v>
      </c>
      <c r="J197" s="3"/>
    </row>
    <row r="198" spans="7:10" ht="12.75" customHeight="1" hidden="1">
      <c r="G198" s="253" t="e">
        <f>F198/#REF!</f>
        <v>#REF!</v>
      </c>
      <c r="I198" s="365" t="e">
        <f t="shared" si="3"/>
        <v>#REF!</v>
      </c>
      <c r="J198" s="3"/>
    </row>
    <row r="199" spans="7:9" ht="12.75" customHeight="1" hidden="1">
      <c r="G199" s="253" t="e">
        <f>F199/#REF!</f>
        <v>#REF!</v>
      </c>
      <c r="I199" s="365" t="e">
        <f t="shared" si="3"/>
        <v>#REF!</v>
      </c>
    </row>
    <row r="200" spans="1:9" ht="13.5" thickTop="1">
      <c r="A200" s="145"/>
      <c r="B200" s="145"/>
      <c r="C200" s="145">
        <v>1</v>
      </c>
      <c r="D200" s="145"/>
      <c r="E200" s="146" t="s">
        <v>146</v>
      </c>
      <c r="F200" s="151">
        <v>2480</v>
      </c>
      <c r="G200" s="254">
        <v>11380</v>
      </c>
      <c r="H200" s="339">
        <v>12106</v>
      </c>
      <c r="I200" s="365">
        <f t="shared" si="3"/>
        <v>1.0637961335676627</v>
      </c>
    </row>
    <row r="201" spans="1:9" ht="12.75">
      <c r="A201" s="145"/>
      <c r="B201" s="145"/>
      <c r="C201" s="145">
        <v>2</v>
      </c>
      <c r="D201" s="145"/>
      <c r="E201" s="146" t="s">
        <v>147</v>
      </c>
      <c r="F201" s="151">
        <v>620</v>
      </c>
      <c r="G201" s="254">
        <v>620</v>
      </c>
      <c r="H201" s="339">
        <v>1027</v>
      </c>
      <c r="I201" s="365">
        <f t="shared" si="3"/>
        <v>1.6564516129032258</v>
      </c>
    </row>
    <row r="202" spans="1:9" ht="12.75">
      <c r="A202" s="145"/>
      <c r="B202" s="145"/>
      <c r="C202" s="145">
        <v>3</v>
      </c>
      <c r="D202" s="145"/>
      <c r="E202" s="146" t="s">
        <v>148</v>
      </c>
      <c r="F202" s="151">
        <v>141939</v>
      </c>
      <c r="G202" s="254">
        <v>141939</v>
      </c>
      <c r="H202" s="339">
        <v>35113</v>
      </c>
      <c r="I202" s="365">
        <f t="shared" si="3"/>
        <v>0.24738091715455232</v>
      </c>
    </row>
    <row r="203" spans="1:9" ht="13.5" thickBot="1">
      <c r="A203" s="170"/>
      <c r="B203" s="170"/>
      <c r="C203" s="170">
        <v>4</v>
      </c>
      <c r="D203" s="170"/>
      <c r="E203" s="160" t="s">
        <v>149</v>
      </c>
      <c r="F203" s="212">
        <v>35485</v>
      </c>
      <c r="G203" s="279">
        <v>35485</v>
      </c>
      <c r="H203" s="367">
        <v>8778</v>
      </c>
      <c r="I203" s="373">
        <f t="shared" si="3"/>
        <v>0.24737212906862055</v>
      </c>
    </row>
    <row r="204" spans="1:255" s="11" customFormat="1" ht="13.5" customHeight="1" thickBot="1" thickTop="1">
      <c r="A204" s="9"/>
      <c r="B204" s="13">
        <v>6</v>
      </c>
      <c r="C204" s="13"/>
      <c r="D204" s="13"/>
      <c r="E204" s="11" t="s">
        <v>150</v>
      </c>
      <c r="F204" s="291">
        <f>SUM(F200:F203)</f>
        <v>180524</v>
      </c>
      <c r="G204" s="284">
        <f>SUM(G200:G203)</f>
        <v>189424</v>
      </c>
      <c r="H204" s="284">
        <f>SUM(H200:H203)</f>
        <v>57024</v>
      </c>
      <c r="I204" s="391">
        <f t="shared" si="3"/>
        <v>0.3010389390995861</v>
      </c>
      <c r="J204" s="20"/>
      <c r="K204" s="14"/>
      <c r="L204" s="14"/>
      <c r="M204" s="14"/>
      <c r="N204" s="14"/>
      <c r="O204" s="14"/>
      <c r="P204" s="14"/>
      <c r="IU204" s="26"/>
    </row>
    <row r="205" spans="7:9" ht="12.75" customHeight="1" hidden="1">
      <c r="G205" s="280"/>
      <c r="H205" s="211"/>
      <c r="I205" s="375" t="e">
        <f t="shared" si="3"/>
        <v>#DIV/0!</v>
      </c>
    </row>
    <row r="206" spans="1:13" ht="13.5" thickTop="1">
      <c r="A206" s="145"/>
      <c r="B206" s="145"/>
      <c r="C206" s="145"/>
      <c r="D206" s="145"/>
      <c r="E206" s="146"/>
      <c r="F206" s="151"/>
      <c r="G206" s="254"/>
      <c r="H206" s="339"/>
      <c r="I206" s="365"/>
      <c r="M206" s="14"/>
    </row>
    <row r="207" spans="1:9" ht="13.5" thickBot="1">
      <c r="A207" s="170"/>
      <c r="B207" s="170"/>
      <c r="C207" s="170"/>
      <c r="D207" s="170"/>
      <c r="E207" s="160" t="s">
        <v>151</v>
      </c>
      <c r="F207" s="212"/>
      <c r="G207" s="279">
        <v>12000</v>
      </c>
      <c r="H207" s="368">
        <v>23600</v>
      </c>
      <c r="I207" s="373">
        <f t="shared" si="3"/>
        <v>1.9666666666666666</v>
      </c>
    </row>
    <row r="208" spans="1:9" ht="14.25" thickBot="1" thickTop="1">
      <c r="A208" s="8"/>
      <c r="B208" s="18">
        <v>7</v>
      </c>
      <c r="C208" s="10"/>
      <c r="D208" s="10"/>
      <c r="E208" s="19" t="s">
        <v>53</v>
      </c>
      <c r="F208" s="250"/>
      <c r="G208" s="281">
        <v>12000</v>
      </c>
      <c r="H208" s="234">
        <v>23600</v>
      </c>
      <c r="I208" s="391">
        <f t="shared" si="3"/>
        <v>1.9666666666666666</v>
      </c>
    </row>
    <row r="209" spans="1:10" ht="13.5" thickTop="1">
      <c r="A209" s="168"/>
      <c r="B209" s="168"/>
      <c r="C209" s="168">
        <v>1</v>
      </c>
      <c r="D209" s="168"/>
      <c r="E209" s="169" t="s">
        <v>152</v>
      </c>
      <c r="F209" s="179"/>
      <c r="G209" s="275"/>
      <c r="H209" s="369"/>
      <c r="I209" s="375"/>
      <c r="J209" s="166"/>
    </row>
    <row r="210" spans="1:9" ht="12.75">
      <c r="A210" s="145"/>
      <c r="B210" s="145"/>
      <c r="C210" s="145">
        <v>2</v>
      </c>
      <c r="D210" s="145"/>
      <c r="E210" s="146" t="s">
        <v>153</v>
      </c>
      <c r="F210" s="151">
        <v>1500</v>
      </c>
      <c r="G210" s="254"/>
      <c r="H210" s="370"/>
      <c r="I210" s="365"/>
    </row>
    <row r="211" spans="1:9" ht="13.5" thickBot="1">
      <c r="A211" s="170"/>
      <c r="B211" s="170"/>
      <c r="C211" s="170">
        <v>3</v>
      </c>
      <c r="D211" s="170"/>
      <c r="E211" s="160" t="s">
        <v>154</v>
      </c>
      <c r="F211" s="212">
        <v>500</v>
      </c>
      <c r="G211" s="279"/>
      <c r="H211" s="368"/>
      <c r="I211" s="373"/>
    </row>
    <row r="212" spans="1:9" ht="14.25" thickBot="1" thickTop="1">
      <c r="A212" s="8"/>
      <c r="B212" s="18">
        <v>8</v>
      </c>
      <c r="C212" s="10"/>
      <c r="D212" s="10"/>
      <c r="E212" s="19" t="s">
        <v>155</v>
      </c>
      <c r="F212" s="250">
        <f>SUM(F209:F211)</f>
        <v>2000</v>
      </c>
      <c r="G212" s="250">
        <f>SUM(G209:G211)</f>
        <v>0</v>
      </c>
      <c r="H212" s="250">
        <f>SUM(H210:H211)</f>
        <v>0</v>
      </c>
      <c r="I212" s="390"/>
    </row>
    <row r="213" spans="1:9" ht="13.5" thickTop="1">
      <c r="A213" s="168"/>
      <c r="B213" s="194"/>
      <c r="C213" s="168"/>
      <c r="D213" s="168"/>
      <c r="E213" s="195" t="s">
        <v>156</v>
      </c>
      <c r="F213" s="251">
        <f>F91+F98+F145+F157+F174+F204+F212</f>
        <v>330965</v>
      </c>
      <c r="G213" s="251">
        <f>G91+G98+G145+G157+G174+G204+G212+G208</f>
        <v>359487</v>
      </c>
      <c r="H213" s="371">
        <f>H91+H98+H145+H157+H174+H204+H212+H208</f>
        <v>238248</v>
      </c>
      <c r="I213" s="395">
        <f t="shared" si="3"/>
        <v>0.6627444107853692</v>
      </c>
    </row>
    <row r="214" spans="1:9" ht="12.75">
      <c r="A214" s="145"/>
      <c r="B214" s="196"/>
      <c r="C214" s="145"/>
      <c r="D214" s="145"/>
      <c r="E214" s="197"/>
      <c r="F214" s="252"/>
      <c r="G214" s="283"/>
      <c r="H214" s="370"/>
      <c r="I214" s="365"/>
    </row>
    <row r="215" spans="1:9" ht="12.75">
      <c r="A215" s="145"/>
      <c r="B215" s="196"/>
      <c r="C215" s="145"/>
      <c r="D215" s="145"/>
      <c r="E215" s="198" t="s">
        <v>157</v>
      </c>
      <c r="F215" s="245">
        <v>121924</v>
      </c>
      <c r="G215" s="266">
        <v>132626</v>
      </c>
      <c r="H215" s="370">
        <v>130039</v>
      </c>
      <c r="I215" s="365">
        <f t="shared" si="3"/>
        <v>0.9804940207802392</v>
      </c>
    </row>
    <row r="216" spans="1:9" ht="12.75">
      <c r="A216" s="145"/>
      <c r="B216" s="196"/>
      <c r="C216" s="145"/>
      <c r="D216" s="145"/>
      <c r="E216" s="198" t="s">
        <v>158</v>
      </c>
      <c r="F216" s="245">
        <v>566</v>
      </c>
      <c r="G216" s="266">
        <v>874</v>
      </c>
      <c r="H216" s="370">
        <v>874</v>
      </c>
      <c r="I216" s="365">
        <f>H216/G216</f>
        <v>1</v>
      </c>
    </row>
    <row r="217" spans="1:9" ht="12.75">
      <c r="A217" s="145"/>
      <c r="B217" s="196"/>
      <c r="C217" s="145"/>
      <c r="D217" s="145"/>
      <c r="E217" s="198" t="s">
        <v>159</v>
      </c>
      <c r="F217" s="245">
        <v>566</v>
      </c>
      <c r="G217" s="266">
        <v>844</v>
      </c>
      <c r="H217" s="370">
        <v>844</v>
      </c>
      <c r="I217" s="365">
        <f>H217/G217</f>
        <v>1</v>
      </c>
    </row>
    <row r="218" spans="1:9" ht="12.75">
      <c r="A218" s="145"/>
      <c r="B218" s="196"/>
      <c r="C218" s="145"/>
      <c r="D218" s="145"/>
      <c r="E218" s="197" t="s">
        <v>160</v>
      </c>
      <c r="F218" s="252">
        <f>SUM(F215:F217)</f>
        <v>123056</v>
      </c>
      <c r="G218" s="283">
        <f>SUM(G215:G217)</f>
        <v>134344</v>
      </c>
      <c r="H218" s="372">
        <f>SUM(H215:H217)</f>
        <v>131757</v>
      </c>
      <c r="I218" s="388">
        <f t="shared" si="3"/>
        <v>0.9807434645387959</v>
      </c>
    </row>
    <row r="219" spans="1:9" ht="13.5" thickBot="1">
      <c r="A219" s="170"/>
      <c r="B219" s="170"/>
      <c r="C219" s="170"/>
      <c r="D219" s="170"/>
      <c r="E219" s="160"/>
      <c r="F219" s="212"/>
      <c r="G219" s="279"/>
      <c r="H219" s="367"/>
      <c r="I219" s="373"/>
    </row>
    <row r="220" spans="1:9" ht="24.75" customHeight="1" thickBot="1" thickTop="1">
      <c r="A220" s="27">
        <v>1</v>
      </c>
      <c r="B220" s="28"/>
      <c r="C220" s="28"/>
      <c r="D220" s="28"/>
      <c r="E220" s="29" t="s">
        <v>161</v>
      </c>
      <c r="F220" s="292">
        <f>F91+F98+F145+F157+F174+F204+F208+F212+F218</f>
        <v>454021</v>
      </c>
      <c r="G220" s="304">
        <f>G91+G98+G145+G157+G174+G204+G208+G212+G218</f>
        <v>493831</v>
      </c>
      <c r="H220" s="304">
        <f>H91+H98+H145+H157+H174+H204+H208+H212+H218</f>
        <v>370005</v>
      </c>
      <c r="I220" s="403">
        <f t="shared" si="3"/>
        <v>0.749254299547821</v>
      </c>
    </row>
    <row r="221" spans="1:34" ht="13.5" thickTop="1">
      <c r="A221" s="24"/>
      <c r="B221" s="24"/>
      <c r="C221" s="24"/>
      <c r="D221" s="24"/>
      <c r="E221" s="25"/>
      <c r="F221" s="227"/>
      <c r="H221" s="227"/>
      <c r="I221" s="227"/>
      <c r="J221" s="24"/>
      <c r="K221" s="24"/>
      <c r="L221" s="24"/>
      <c r="M221" s="24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1"/>
    </row>
    <row r="222" ht="12.75">
      <c r="I222" s="15"/>
    </row>
    <row r="223" ht="12.75">
      <c r="I223" s="15"/>
    </row>
    <row r="224" ht="12.75">
      <c r="I224" s="15"/>
    </row>
    <row r="225" ht="12.75">
      <c r="I225" s="15"/>
    </row>
    <row r="226" ht="12.75">
      <c r="I226" s="15"/>
    </row>
    <row r="227" ht="12.75">
      <c r="I227" s="15"/>
    </row>
    <row r="228" ht="12.75">
      <c r="I228" s="15"/>
    </row>
    <row r="229" ht="12.75">
      <c r="I229" s="15"/>
    </row>
    <row r="230" ht="12.75">
      <c r="I230" s="15"/>
    </row>
    <row r="231" ht="12.75">
      <c r="I231" s="15"/>
    </row>
    <row r="232" ht="12.75">
      <c r="I232" s="15"/>
    </row>
    <row r="233" ht="12.75">
      <c r="I233" s="15"/>
    </row>
    <row r="234" ht="12.75">
      <c r="I234" s="15"/>
    </row>
    <row r="235" ht="12.75">
      <c r="I235" s="15"/>
    </row>
    <row r="236" ht="12.75">
      <c r="I236" s="15"/>
    </row>
    <row r="237" ht="12.75">
      <c r="I237" s="15"/>
    </row>
    <row r="238" ht="12.75">
      <c r="I238" s="15"/>
    </row>
    <row r="239" ht="12.75">
      <c r="I239" s="15"/>
    </row>
    <row r="240" ht="12.75">
      <c r="I240" s="15"/>
    </row>
    <row r="241" ht="12.75">
      <c r="I241" s="15"/>
    </row>
    <row r="242" ht="12.75">
      <c r="I242" s="15"/>
    </row>
    <row r="243" ht="12.75">
      <c r="I243" s="15"/>
    </row>
    <row r="244" ht="12.75">
      <c r="I244" s="15"/>
    </row>
    <row r="245" ht="12.75">
      <c r="I245" s="15"/>
    </row>
    <row r="246" ht="12.75">
      <c r="I246" s="15"/>
    </row>
    <row r="247" ht="12.75">
      <c r="I247" s="15"/>
    </row>
    <row r="248" ht="12.75">
      <c r="I248" s="15"/>
    </row>
    <row r="249" ht="12.75">
      <c r="I249" s="15"/>
    </row>
    <row r="250" ht="12.75">
      <c r="I250" s="15"/>
    </row>
    <row r="251" ht="12.75">
      <c r="I251" s="15"/>
    </row>
    <row r="252" ht="12.75">
      <c r="I252" s="15"/>
    </row>
    <row r="253" ht="12.75">
      <c r="I253" s="15"/>
    </row>
    <row r="254" ht="12.75">
      <c r="I254" s="15"/>
    </row>
    <row r="255" ht="12.75">
      <c r="I255" s="15"/>
    </row>
    <row r="256" ht="12.75">
      <c r="I256" s="15"/>
    </row>
    <row r="257" ht="12.75">
      <c r="I257" s="15"/>
    </row>
    <row r="258" ht="12.75">
      <c r="I258" s="15"/>
    </row>
    <row r="259" ht="12.75">
      <c r="I259" s="15"/>
    </row>
    <row r="260" ht="12.75">
      <c r="I260" s="15"/>
    </row>
    <row r="261" ht="12.75">
      <c r="I261" s="15"/>
    </row>
    <row r="262" ht="12.75">
      <c r="I262" s="15"/>
    </row>
    <row r="263" ht="12.75">
      <c r="I263" s="15"/>
    </row>
    <row r="264" ht="12.75">
      <c r="I264" s="15"/>
    </row>
    <row r="265" ht="12.75">
      <c r="I265" s="15"/>
    </row>
    <row r="266" ht="12.75">
      <c r="I266" s="15"/>
    </row>
    <row r="267" ht="12.75">
      <c r="I267" s="15"/>
    </row>
    <row r="268" ht="12.75">
      <c r="I268" s="15"/>
    </row>
    <row r="269" ht="12.75">
      <c r="I269" s="15"/>
    </row>
    <row r="270" ht="12.75">
      <c r="I270" s="15"/>
    </row>
    <row r="271" ht="12.75">
      <c r="I271" s="15"/>
    </row>
    <row r="272" ht="12.75">
      <c r="I272" s="15"/>
    </row>
    <row r="273" ht="12.75">
      <c r="I273" s="15"/>
    </row>
    <row r="274" ht="12.75">
      <c r="I274" s="15"/>
    </row>
    <row r="275" ht="12.75">
      <c r="I275" s="15"/>
    </row>
    <row r="276" ht="12.75">
      <c r="I276" s="15"/>
    </row>
    <row r="277" ht="12.75">
      <c r="I277" s="15"/>
    </row>
    <row r="278" ht="12.75">
      <c r="I278" s="15"/>
    </row>
    <row r="279" ht="12.75">
      <c r="I279" s="15"/>
    </row>
    <row r="280" ht="12.75">
      <c r="I280" s="15"/>
    </row>
    <row r="281" ht="12.75">
      <c r="I281" s="15"/>
    </row>
    <row r="282" ht="12.75">
      <c r="I282" s="15"/>
    </row>
    <row r="283" ht="12.75">
      <c r="I283" s="15"/>
    </row>
    <row r="284" ht="12.75">
      <c r="I284" s="15"/>
    </row>
    <row r="285" ht="12.75">
      <c r="I285" s="15"/>
    </row>
    <row r="286" ht="12.75">
      <c r="I286" s="15"/>
    </row>
    <row r="287" ht="12.75">
      <c r="I287" s="15"/>
    </row>
    <row r="288" ht="12.75">
      <c r="I288" s="15"/>
    </row>
    <row r="289" ht="12.75">
      <c r="I289" s="15"/>
    </row>
    <row r="290" ht="12.75">
      <c r="I290" s="15"/>
    </row>
    <row r="291" ht="12.75">
      <c r="I291" s="15"/>
    </row>
    <row r="292" ht="12.75">
      <c r="I292" s="15"/>
    </row>
    <row r="293" ht="12.75">
      <c r="I293" s="15"/>
    </row>
    <row r="294" ht="12.75">
      <c r="I294" s="15"/>
    </row>
    <row r="295" ht="12.75">
      <c r="I295" s="15"/>
    </row>
    <row r="296" ht="12.75">
      <c r="I296" s="15"/>
    </row>
    <row r="297" ht="12.75">
      <c r="I297" s="15"/>
    </row>
    <row r="298" ht="12.75">
      <c r="I298" s="15"/>
    </row>
    <row r="299" ht="12.75">
      <c r="I299" s="15"/>
    </row>
    <row r="300" ht="12.75">
      <c r="I300" s="15"/>
    </row>
    <row r="301" ht="12.75">
      <c r="I301" s="15"/>
    </row>
    <row r="302" ht="12.75">
      <c r="I302" s="15"/>
    </row>
    <row r="303" ht="12.75">
      <c r="I303" s="15"/>
    </row>
    <row r="304" ht="12.75">
      <c r="I304" s="15"/>
    </row>
    <row r="305" ht="12.75">
      <c r="I305" s="15"/>
    </row>
    <row r="306" ht="12.75">
      <c r="I306" s="15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&amp;CPolgármesteri Hivatal&amp;R1. számú melléklet a
 3/2011.(III.4.) önkormányzati rendelethez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92"/>
  <sheetViews>
    <sheetView workbookViewId="0" topLeftCell="A4">
      <selection activeCell="I25" sqref="I25"/>
    </sheetView>
  </sheetViews>
  <sheetFormatPr defaultColWidth="9.140625" defaultRowHeight="12.75"/>
  <cols>
    <col min="1" max="1" width="3.421875" style="32" customWidth="1"/>
    <col min="2" max="2" width="4.140625" style="33" customWidth="1"/>
    <col min="3" max="3" width="4.00390625" style="32" customWidth="1"/>
    <col min="4" max="4" width="3.140625" style="32" customWidth="1"/>
    <col min="5" max="5" width="38.421875" style="32" customWidth="1"/>
    <col min="6" max="6" width="12.00390625" style="34" customWidth="1"/>
    <col min="7" max="7" width="13.7109375" style="35" customWidth="1"/>
    <col min="8" max="8" width="13.00390625" style="238" customWidth="1"/>
    <col min="9" max="9" width="12.00390625" style="238" customWidth="1"/>
    <col min="10" max="16384" width="12.00390625" style="32" customWidth="1"/>
  </cols>
  <sheetData>
    <row r="1" spans="1:253" ht="12.75" hidden="1">
      <c r="A1" s="32" t="s">
        <v>272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</row>
    <row r="2" spans="1:18" s="41" customFormat="1" ht="19.5" customHeight="1" hidden="1">
      <c r="A2" s="37"/>
      <c r="B2" s="38"/>
      <c r="C2" s="37"/>
      <c r="D2" s="37"/>
      <c r="E2" s="37"/>
      <c r="F2" s="39"/>
      <c r="G2" s="40"/>
      <c r="H2" s="324"/>
      <c r="I2" s="324"/>
      <c r="J2" s="37"/>
      <c r="K2" s="37"/>
      <c r="L2" s="37"/>
      <c r="M2" s="37"/>
      <c r="N2" s="37"/>
      <c r="O2" s="37"/>
      <c r="P2" s="37"/>
      <c r="Q2" s="37"/>
      <c r="R2" s="37"/>
    </row>
    <row r="3" spans="1:18" s="36" customFormat="1" ht="12.75" hidden="1">
      <c r="A3" s="32"/>
      <c r="B3" s="33"/>
      <c r="C3" s="32"/>
      <c r="D3" s="32"/>
      <c r="E3" s="32"/>
      <c r="F3" s="34"/>
      <c r="G3" s="35"/>
      <c r="H3" s="343"/>
      <c r="I3" s="343"/>
      <c r="J3" s="32"/>
      <c r="K3" s="32"/>
      <c r="L3" s="32"/>
      <c r="M3" s="32"/>
      <c r="N3" s="32"/>
      <c r="O3" s="32"/>
      <c r="P3" s="32"/>
      <c r="Q3" s="32"/>
      <c r="R3" s="32"/>
    </row>
    <row r="4" spans="1:10" s="43" customFormat="1" ht="49.5" customHeight="1">
      <c r="A4" s="42" t="s">
        <v>162</v>
      </c>
      <c r="B4" s="42" t="s">
        <v>1</v>
      </c>
      <c r="C4" s="42" t="s">
        <v>2</v>
      </c>
      <c r="D4" s="42" t="s">
        <v>3</v>
      </c>
      <c r="E4" s="43" t="s">
        <v>163</v>
      </c>
      <c r="F4" s="44" t="s">
        <v>281</v>
      </c>
      <c r="G4" s="334" t="s">
        <v>279</v>
      </c>
      <c r="H4" s="338" t="s">
        <v>293</v>
      </c>
      <c r="I4" s="342"/>
      <c r="J4" s="337"/>
    </row>
    <row r="5" spans="4:9" ht="12.75">
      <c r="D5" s="32">
        <v>1</v>
      </c>
      <c r="E5" s="32" t="s">
        <v>164</v>
      </c>
      <c r="F5" s="321">
        <v>9600</v>
      </c>
      <c r="G5" s="35">
        <v>9600</v>
      </c>
      <c r="H5" s="336">
        <v>10067</v>
      </c>
      <c r="I5" s="404">
        <f>H5/G5</f>
        <v>1.0486458333333333</v>
      </c>
    </row>
    <row r="6" spans="4:9" ht="12.75">
      <c r="D6" s="32">
        <v>2</v>
      </c>
      <c r="E6" s="32" t="s">
        <v>165</v>
      </c>
      <c r="F6" s="321">
        <v>980</v>
      </c>
      <c r="G6" s="35">
        <v>980</v>
      </c>
      <c r="H6" s="238">
        <v>1210</v>
      </c>
      <c r="I6" s="404">
        <f>H6/G6</f>
        <v>1.2346938775510203</v>
      </c>
    </row>
    <row r="7" spans="4:9" ht="12.75">
      <c r="D7" s="32">
        <v>3</v>
      </c>
      <c r="E7" s="32" t="s">
        <v>166</v>
      </c>
      <c r="F7" s="321">
        <v>4350</v>
      </c>
      <c r="G7" s="35">
        <v>4350</v>
      </c>
      <c r="H7" s="238">
        <v>4488</v>
      </c>
      <c r="I7" s="404">
        <f>H7/G7</f>
        <v>1.0317241379310345</v>
      </c>
    </row>
    <row r="8" spans="4:9" ht="12.75">
      <c r="D8" s="32">
        <v>4</v>
      </c>
      <c r="E8" s="32" t="s">
        <v>167</v>
      </c>
      <c r="F8" s="321">
        <v>4950</v>
      </c>
      <c r="G8" s="35">
        <v>4950</v>
      </c>
      <c r="H8" s="238">
        <v>3893</v>
      </c>
      <c r="I8" s="404">
        <f>H8/G8</f>
        <v>0.7864646464646464</v>
      </c>
    </row>
    <row r="9" spans="4:9" ht="12.75">
      <c r="D9" s="32">
        <v>5</v>
      </c>
      <c r="E9" s="32" t="s">
        <v>168</v>
      </c>
      <c r="F9" s="321"/>
      <c r="H9" s="238">
        <v>17</v>
      </c>
      <c r="I9" s="404"/>
    </row>
    <row r="10" spans="4:9" ht="12.75">
      <c r="D10" s="32">
        <v>6</v>
      </c>
      <c r="E10" s="32" t="s">
        <v>169</v>
      </c>
      <c r="F10" s="321"/>
      <c r="I10" s="404"/>
    </row>
    <row r="11" spans="4:9" ht="12.75">
      <c r="D11" s="32">
        <v>7</v>
      </c>
      <c r="E11" s="32" t="s">
        <v>170</v>
      </c>
      <c r="F11" s="321">
        <v>4970</v>
      </c>
      <c r="G11" s="35">
        <v>4970</v>
      </c>
      <c r="H11" s="238">
        <v>4525</v>
      </c>
      <c r="I11" s="404">
        <f>H11/G11</f>
        <v>0.9104627766599598</v>
      </c>
    </row>
    <row r="12" spans="4:9" ht="12.75">
      <c r="D12" s="32">
        <v>8</v>
      </c>
      <c r="E12" s="32" t="s">
        <v>275</v>
      </c>
      <c r="F12" s="321"/>
      <c r="G12" s="35">
        <v>130</v>
      </c>
      <c r="H12" s="238">
        <v>131</v>
      </c>
      <c r="I12" s="404">
        <f>H12/G12</f>
        <v>1.0076923076923077</v>
      </c>
    </row>
    <row r="13" spans="4:9" ht="12.75">
      <c r="D13" s="32">
        <v>9</v>
      </c>
      <c r="E13" s="32" t="s">
        <v>276</v>
      </c>
      <c r="F13" s="321"/>
      <c r="I13" s="404"/>
    </row>
    <row r="14" spans="2:9" s="45" customFormat="1" ht="12.75">
      <c r="B14" s="45">
        <v>1</v>
      </c>
      <c r="E14" s="45" t="s">
        <v>25</v>
      </c>
      <c r="F14" s="319">
        <f>SUM(F5:F11)</f>
        <v>24850</v>
      </c>
      <c r="G14" s="319">
        <f>SUM(G5:G13)</f>
        <v>24980</v>
      </c>
      <c r="H14" s="239">
        <f>SUM(H5:H13)</f>
        <v>24331</v>
      </c>
      <c r="I14" s="404">
        <f>H14/G14</f>
        <v>0.9740192153722979</v>
      </c>
    </row>
    <row r="15" spans="6:9" s="45" customFormat="1" ht="12.75">
      <c r="F15" s="46"/>
      <c r="G15" s="46"/>
      <c r="H15" s="239"/>
      <c r="I15" s="404"/>
    </row>
    <row r="16" spans="2:9" s="45" customFormat="1" ht="12.75">
      <c r="B16" s="45">
        <v>2</v>
      </c>
      <c r="E16" s="45" t="s">
        <v>35</v>
      </c>
      <c r="F16" s="49"/>
      <c r="G16" s="35"/>
      <c r="H16" s="239"/>
      <c r="I16" s="404"/>
    </row>
    <row r="17" spans="6:9" ht="12.75">
      <c r="F17" s="49"/>
      <c r="I17" s="404"/>
    </row>
    <row r="18" spans="2:9" s="51" customFormat="1" ht="12.75">
      <c r="B18" s="51">
        <v>3</v>
      </c>
      <c r="E18" s="51" t="s">
        <v>171</v>
      </c>
      <c r="F18" s="49"/>
      <c r="G18" s="35"/>
      <c r="H18" s="239"/>
      <c r="I18" s="404"/>
    </row>
    <row r="19" spans="6:9" s="51" customFormat="1" ht="12.75">
      <c r="F19" s="49"/>
      <c r="G19" s="35"/>
      <c r="H19" s="239"/>
      <c r="I19" s="404"/>
    </row>
    <row r="20" spans="4:9" s="51" customFormat="1" ht="12.75">
      <c r="D20" s="32">
        <v>1</v>
      </c>
      <c r="E20" s="32" t="s">
        <v>172</v>
      </c>
      <c r="F20" s="49"/>
      <c r="G20" s="35"/>
      <c r="H20" s="238"/>
      <c r="I20" s="404"/>
    </row>
    <row r="21" spans="4:9" s="51" customFormat="1" ht="12.75">
      <c r="D21" s="32">
        <v>2</v>
      </c>
      <c r="E21" s="32" t="s">
        <v>173</v>
      </c>
      <c r="F21" s="49"/>
      <c r="G21" s="35">
        <v>662</v>
      </c>
      <c r="H21" s="238">
        <v>662</v>
      </c>
      <c r="I21" s="404">
        <f>H21/G21</f>
        <v>1</v>
      </c>
    </row>
    <row r="22" spans="4:9" s="51" customFormat="1" ht="12.75">
      <c r="D22" s="32">
        <v>3</v>
      </c>
      <c r="E22" s="32" t="s">
        <v>174</v>
      </c>
      <c r="F22" s="49"/>
      <c r="G22" s="35"/>
      <c r="H22" s="238"/>
      <c r="I22" s="404"/>
    </row>
    <row r="23" spans="2:9" s="51" customFormat="1" ht="12.75">
      <c r="B23" s="51">
        <v>4</v>
      </c>
      <c r="E23" s="51" t="s">
        <v>175</v>
      </c>
      <c r="F23" s="52">
        <f>SUM(F20:F22)</f>
        <v>0</v>
      </c>
      <c r="G23" s="320">
        <f>SUM(G20:G22)</f>
        <v>662</v>
      </c>
      <c r="H23" s="239">
        <f>SUM(H20:H22)</f>
        <v>662</v>
      </c>
      <c r="I23" s="404">
        <f>H23/G23</f>
        <v>1</v>
      </c>
    </row>
    <row r="24" spans="6:9" s="51" customFormat="1" ht="12.75">
      <c r="F24" s="49"/>
      <c r="G24" s="35"/>
      <c r="H24" s="239"/>
      <c r="I24" s="404"/>
    </row>
    <row r="25" spans="1:9" s="53" customFormat="1" ht="14.25" customHeight="1">
      <c r="A25" s="45"/>
      <c r="B25" s="45">
        <v>5</v>
      </c>
      <c r="C25" s="45"/>
      <c r="D25" s="45"/>
      <c r="E25" s="45" t="s">
        <v>50</v>
      </c>
      <c r="F25" s="50"/>
      <c r="G25" s="48">
        <v>200</v>
      </c>
      <c r="H25" s="239">
        <v>200</v>
      </c>
      <c r="I25" s="404">
        <f>H25/G25</f>
        <v>1</v>
      </c>
    </row>
    <row r="26" spans="1:9" s="53" customFormat="1" ht="14.25" customHeight="1">
      <c r="A26" s="45"/>
      <c r="B26" s="45"/>
      <c r="C26" s="45"/>
      <c r="D26" s="45"/>
      <c r="E26" s="45"/>
      <c r="F26" s="50"/>
      <c r="G26" s="48"/>
      <c r="H26" s="239"/>
      <c r="I26" s="404"/>
    </row>
    <row r="27" spans="1:9" s="53" customFormat="1" ht="14.25" customHeight="1">
      <c r="A27" s="45"/>
      <c r="B27" s="45">
        <v>6</v>
      </c>
      <c r="C27" s="45"/>
      <c r="D27" s="45"/>
      <c r="E27" s="45" t="s">
        <v>176</v>
      </c>
      <c r="F27" s="49"/>
      <c r="G27" s="35"/>
      <c r="H27" s="239"/>
      <c r="I27" s="404"/>
    </row>
    <row r="28" spans="1:9" s="53" customFormat="1" ht="14.25" customHeight="1">
      <c r="A28" s="45"/>
      <c r="B28" s="45"/>
      <c r="C28" s="45"/>
      <c r="D28" s="45"/>
      <c r="E28" s="45"/>
      <c r="F28" s="49"/>
      <c r="G28" s="35"/>
      <c r="H28" s="239"/>
      <c r="I28" s="404"/>
    </row>
    <row r="29" spans="1:9" s="53" customFormat="1" ht="14.25" customHeight="1">
      <c r="A29" s="45"/>
      <c r="B29" s="45">
        <v>7</v>
      </c>
      <c r="C29" s="45"/>
      <c r="D29" s="45"/>
      <c r="E29" s="45" t="s">
        <v>53</v>
      </c>
      <c r="F29" s="49"/>
      <c r="G29" s="35"/>
      <c r="H29" s="239"/>
      <c r="I29" s="404"/>
    </row>
    <row r="30" spans="1:9" s="55" customFormat="1" ht="14.25" customHeight="1">
      <c r="A30" s="32"/>
      <c r="B30" s="33"/>
      <c r="C30" s="54"/>
      <c r="D30" s="32"/>
      <c r="E30" s="54"/>
      <c r="F30" s="49"/>
      <c r="G30" s="35"/>
      <c r="H30" s="238"/>
      <c r="I30" s="404"/>
    </row>
    <row r="31" spans="2:9" s="45" customFormat="1" ht="12.75">
      <c r="B31" s="45">
        <v>8</v>
      </c>
      <c r="E31" s="45" t="s">
        <v>57</v>
      </c>
      <c r="F31" s="50"/>
      <c r="G31" s="56"/>
      <c r="H31" s="239"/>
      <c r="I31" s="404"/>
    </row>
    <row r="32" spans="6:9" s="45" customFormat="1" ht="12.75">
      <c r="F32" s="50"/>
      <c r="G32" s="56"/>
      <c r="H32" s="239"/>
      <c r="I32" s="404"/>
    </row>
    <row r="33" spans="2:9" s="45" customFormat="1" ht="12.75">
      <c r="B33" s="47"/>
      <c r="E33" s="45" t="s">
        <v>177</v>
      </c>
      <c r="F33" s="52">
        <v>121924</v>
      </c>
      <c r="G33" s="56">
        <v>132626</v>
      </c>
      <c r="H33" s="239">
        <v>130039</v>
      </c>
      <c r="I33" s="404">
        <f>H33/G33</f>
        <v>0.9804940207802392</v>
      </c>
    </row>
    <row r="34" spans="2:9" s="45" customFormat="1" ht="12.75">
      <c r="B34" s="47"/>
      <c r="F34" s="52"/>
      <c r="G34" s="56"/>
      <c r="H34" s="241"/>
      <c r="I34" s="404"/>
    </row>
    <row r="35" spans="1:9" s="53" customFormat="1" ht="14.25" customHeight="1">
      <c r="A35" s="45">
        <v>2</v>
      </c>
      <c r="B35" s="47"/>
      <c r="C35" s="45"/>
      <c r="D35" s="45"/>
      <c r="E35" s="45" t="s">
        <v>178</v>
      </c>
      <c r="F35" s="57">
        <f>F14+F23+F31+F33</f>
        <v>146774</v>
      </c>
      <c r="G35" s="241">
        <f>G14+G23+G31+G33</f>
        <v>158268</v>
      </c>
      <c r="H35" s="341">
        <f>H14+H23+H31+H33</f>
        <v>155032</v>
      </c>
      <c r="I35" s="404">
        <f>H35/G35</f>
        <v>0.9795536684610913</v>
      </c>
    </row>
    <row r="36" spans="1:10" s="43" customFormat="1" ht="49.5" customHeight="1">
      <c r="A36" s="42" t="s">
        <v>162</v>
      </c>
      <c r="B36" s="42" t="s">
        <v>1</v>
      </c>
      <c r="C36" s="42" t="s">
        <v>2</v>
      </c>
      <c r="D36" s="42" t="s">
        <v>3</v>
      </c>
      <c r="E36" s="43" t="s">
        <v>179</v>
      </c>
      <c r="F36" s="44" t="s">
        <v>282</v>
      </c>
      <c r="G36" s="334" t="s">
        <v>279</v>
      </c>
      <c r="H36" s="338" t="s">
        <v>293</v>
      </c>
      <c r="I36" s="404"/>
      <c r="J36" s="337"/>
    </row>
    <row r="37" spans="6:9" ht="12.75">
      <c r="F37" s="49"/>
      <c r="H37" s="336"/>
      <c r="I37" s="404"/>
    </row>
    <row r="38" spans="4:9" ht="12.75">
      <c r="D38" s="32">
        <v>1</v>
      </c>
      <c r="E38" s="32" t="s">
        <v>180</v>
      </c>
      <c r="F38" s="59">
        <v>64550</v>
      </c>
      <c r="G38" s="35">
        <v>63301</v>
      </c>
      <c r="H38" s="238">
        <v>62531</v>
      </c>
      <c r="I38" s="404">
        <f aca="true" t="shared" si="0" ref="I38:I43">H38/G38</f>
        <v>0.9878358951675329</v>
      </c>
    </row>
    <row r="39" spans="4:9" ht="12.75">
      <c r="D39" s="32">
        <v>2</v>
      </c>
      <c r="E39" s="32" t="s">
        <v>181</v>
      </c>
      <c r="F39" s="59">
        <v>2621</v>
      </c>
      <c r="G39" s="35">
        <v>2621</v>
      </c>
      <c r="H39" s="238">
        <v>2598</v>
      </c>
      <c r="I39" s="404">
        <f t="shared" si="0"/>
        <v>0.9912247233880198</v>
      </c>
    </row>
    <row r="40" spans="4:9" ht="12.75">
      <c r="D40" s="32">
        <v>3</v>
      </c>
      <c r="E40" s="32" t="s">
        <v>277</v>
      </c>
      <c r="F40" s="59"/>
      <c r="G40" s="35">
        <v>1413</v>
      </c>
      <c r="H40" s="238">
        <v>1297</v>
      </c>
      <c r="I40" s="404">
        <f t="shared" si="0"/>
        <v>0.9179051663128096</v>
      </c>
    </row>
    <row r="41" spans="4:9" ht="12.75">
      <c r="D41" s="32">
        <v>4</v>
      </c>
      <c r="E41" s="32" t="s">
        <v>182</v>
      </c>
      <c r="F41" s="59">
        <v>3200</v>
      </c>
      <c r="G41" s="35">
        <v>3318</v>
      </c>
      <c r="H41" s="238">
        <v>2107</v>
      </c>
      <c r="I41" s="404">
        <f t="shared" si="0"/>
        <v>0.6350210970464135</v>
      </c>
    </row>
    <row r="42" spans="1:9" s="55" customFormat="1" ht="14.25" customHeight="1">
      <c r="A42" s="32"/>
      <c r="B42" s="33"/>
      <c r="C42" s="32"/>
      <c r="D42" s="32">
        <v>5</v>
      </c>
      <c r="E42" s="32" t="s">
        <v>183</v>
      </c>
      <c r="F42" s="59">
        <v>350</v>
      </c>
      <c r="G42" s="35">
        <v>350</v>
      </c>
      <c r="H42" s="238">
        <v>499</v>
      </c>
      <c r="I42" s="404">
        <f t="shared" si="0"/>
        <v>1.4257142857142857</v>
      </c>
    </row>
    <row r="43" spans="4:9" ht="12.75">
      <c r="D43" s="32">
        <v>6</v>
      </c>
      <c r="E43" s="32" t="s">
        <v>184</v>
      </c>
      <c r="F43" s="59">
        <v>1481</v>
      </c>
      <c r="G43" s="35">
        <v>4766</v>
      </c>
      <c r="H43" s="238">
        <v>5352</v>
      </c>
      <c r="I43" s="404">
        <f t="shared" si="0"/>
        <v>1.1229542593369701</v>
      </c>
    </row>
    <row r="44" spans="4:9" ht="12.75">
      <c r="D44" s="32">
        <v>7</v>
      </c>
      <c r="E44" s="32" t="s">
        <v>185</v>
      </c>
      <c r="F44" s="59"/>
      <c r="I44" s="404"/>
    </row>
    <row r="45" spans="4:9" ht="12.75">
      <c r="D45" s="32">
        <v>8</v>
      </c>
      <c r="E45" s="32" t="s">
        <v>66</v>
      </c>
      <c r="F45" s="59">
        <v>658</v>
      </c>
      <c r="G45" s="35">
        <v>1180</v>
      </c>
      <c r="H45" s="238">
        <v>1180</v>
      </c>
      <c r="I45" s="404">
        <f>H45/G45</f>
        <v>1</v>
      </c>
    </row>
    <row r="46" spans="1:9" s="55" customFormat="1" ht="14.25" customHeight="1">
      <c r="A46" s="32"/>
      <c r="B46" s="33"/>
      <c r="C46" s="32"/>
      <c r="D46" s="32">
        <v>9</v>
      </c>
      <c r="E46" s="32" t="s">
        <v>186</v>
      </c>
      <c r="F46" s="59"/>
      <c r="G46" s="35"/>
      <c r="H46" s="238"/>
      <c r="I46" s="404"/>
    </row>
    <row r="47" spans="4:9" ht="12.75">
      <c r="D47" s="32">
        <v>10</v>
      </c>
      <c r="E47" s="32" t="s">
        <v>187</v>
      </c>
      <c r="F47" s="59"/>
      <c r="G47" s="35">
        <v>913</v>
      </c>
      <c r="H47" s="238">
        <v>913</v>
      </c>
      <c r="I47" s="404">
        <f>H47/G47</f>
        <v>1</v>
      </c>
    </row>
    <row r="48" spans="4:9" ht="12.75">
      <c r="D48" s="32">
        <v>11</v>
      </c>
      <c r="E48" s="32" t="s">
        <v>71</v>
      </c>
      <c r="F48" s="59">
        <v>550</v>
      </c>
      <c r="G48" s="35">
        <v>556</v>
      </c>
      <c r="H48" s="238">
        <v>582</v>
      </c>
      <c r="I48" s="404">
        <f>H48/G48</f>
        <v>1.0467625899280575</v>
      </c>
    </row>
    <row r="49" spans="4:9" ht="12.75">
      <c r="D49" s="32">
        <v>12</v>
      </c>
      <c r="E49" s="32" t="s">
        <v>72</v>
      </c>
      <c r="F49" s="59">
        <v>6184</v>
      </c>
      <c r="G49" s="35">
        <v>5662</v>
      </c>
      <c r="H49" s="238">
        <v>5217</v>
      </c>
      <c r="I49" s="404">
        <f>H49/G49</f>
        <v>0.9214058636524196</v>
      </c>
    </row>
    <row r="50" spans="4:9" ht="12.75">
      <c r="D50" s="32">
        <v>13</v>
      </c>
      <c r="E50" s="32" t="s">
        <v>188</v>
      </c>
      <c r="F50" s="59">
        <v>250</v>
      </c>
      <c r="G50" s="35">
        <v>250</v>
      </c>
      <c r="H50" s="238">
        <v>109</v>
      </c>
      <c r="I50" s="404">
        <f>H50/G50</f>
        <v>0.436</v>
      </c>
    </row>
    <row r="51" spans="4:9" ht="12.75">
      <c r="D51" s="32">
        <v>14</v>
      </c>
      <c r="E51" s="32" t="s">
        <v>189</v>
      </c>
      <c r="F51" s="59"/>
      <c r="I51" s="404"/>
    </row>
    <row r="52" spans="1:19" s="55" customFormat="1" ht="14.25" customHeight="1">
      <c r="A52" s="32"/>
      <c r="B52" s="33"/>
      <c r="C52" s="32"/>
      <c r="D52" s="32">
        <v>15</v>
      </c>
      <c r="E52" s="32" t="s">
        <v>75</v>
      </c>
      <c r="F52" s="59">
        <v>432</v>
      </c>
      <c r="G52" s="35">
        <v>432</v>
      </c>
      <c r="H52" s="238">
        <v>378</v>
      </c>
      <c r="I52" s="404">
        <f>H52/G52</f>
        <v>0.875</v>
      </c>
      <c r="S52" s="55" t="s">
        <v>190</v>
      </c>
    </row>
    <row r="53" spans="1:9" s="55" customFormat="1" ht="14.25" customHeight="1">
      <c r="A53" s="32"/>
      <c r="B53" s="33"/>
      <c r="C53" s="32"/>
      <c r="D53" s="32">
        <v>16</v>
      </c>
      <c r="E53" s="32" t="s">
        <v>191</v>
      </c>
      <c r="F53" s="59"/>
      <c r="G53" s="35">
        <v>863</v>
      </c>
      <c r="H53" s="238">
        <v>863</v>
      </c>
      <c r="I53" s="404">
        <f>H53/G53</f>
        <v>1</v>
      </c>
    </row>
    <row r="54" spans="1:9" s="55" customFormat="1" ht="14.25" customHeight="1">
      <c r="A54" s="32"/>
      <c r="B54" s="33"/>
      <c r="C54" s="32"/>
      <c r="D54" s="32">
        <v>17</v>
      </c>
      <c r="E54" s="32" t="s">
        <v>192</v>
      </c>
      <c r="F54" s="59"/>
      <c r="G54" s="35">
        <v>171</v>
      </c>
      <c r="H54" s="238">
        <v>170</v>
      </c>
      <c r="I54" s="404">
        <f>H54/G54</f>
        <v>0.9941520467836257</v>
      </c>
    </row>
    <row r="55" spans="2:9" s="45" customFormat="1" ht="12.75">
      <c r="B55" s="45">
        <v>1</v>
      </c>
      <c r="E55" s="45" t="s">
        <v>78</v>
      </c>
      <c r="F55" s="237">
        <f>SUM(F38:F54)</f>
        <v>80276</v>
      </c>
      <c r="G55" s="237">
        <f>SUM(G38:G54)</f>
        <v>85796</v>
      </c>
      <c r="H55" s="237">
        <f>SUM(H38:H54)</f>
        <v>83796</v>
      </c>
      <c r="I55" s="404">
        <f>H55/G55</f>
        <v>0.9766888899249382</v>
      </c>
    </row>
    <row r="56" spans="2:9" s="45" customFormat="1" ht="12.75">
      <c r="B56" s="47"/>
      <c r="F56" s="49"/>
      <c r="G56" s="35"/>
      <c r="H56" s="239"/>
      <c r="I56" s="404"/>
    </row>
    <row r="57" spans="2:9" s="45" customFormat="1" ht="12.75">
      <c r="B57" s="47"/>
      <c r="F57" s="49"/>
      <c r="G57" s="35"/>
      <c r="H57" s="239"/>
      <c r="I57" s="404"/>
    </row>
    <row r="58" spans="2:9" s="45" customFormat="1" ht="12.75">
      <c r="B58" s="47"/>
      <c r="F58" s="49"/>
      <c r="G58" s="35"/>
      <c r="H58" s="239"/>
      <c r="I58" s="404"/>
    </row>
    <row r="59" spans="2:9" s="45" customFormat="1" ht="12.75">
      <c r="B59" s="47"/>
      <c r="F59" s="49"/>
      <c r="G59" s="35"/>
      <c r="H59" s="239"/>
      <c r="I59" s="404"/>
    </row>
    <row r="60" spans="3:9" ht="12.75">
      <c r="C60" s="32">
        <v>1</v>
      </c>
      <c r="E60" s="32" t="s">
        <v>193</v>
      </c>
      <c r="F60" s="59">
        <v>17650</v>
      </c>
      <c r="G60" s="35">
        <v>20850</v>
      </c>
      <c r="H60" s="238">
        <v>21053</v>
      </c>
      <c r="I60" s="404">
        <f>H60/G60</f>
        <v>1.0097362110311752</v>
      </c>
    </row>
    <row r="61" spans="1:9" s="55" customFormat="1" ht="14.25" customHeight="1">
      <c r="A61" s="32"/>
      <c r="B61" s="33"/>
      <c r="C61" s="32">
        <v>2</v>
      </c>
      <c r="D61" s="32"/>
      <c r="E61" s="32" t="s">
        <v>80</v>
      </c>
      <c r="F61" s="59">
        <v>83</v>
      </c>
      <c r="G61" s="35"/>
      <c r="H61" s="238"/>
      <c r="I61" s="404"/>
    </row>
    <row r="62" spans="3:9" ht="12.75">
      <c r="C62" s="32">
        <v>3</v>
      </c>
      <c r="E62" s="32" t="s">
        <v>81</v>
      </c>
      <c r="F62" s="59">
        <v>80</v>
      </c>
      <c r="G62" s="35">
        <v>80</v>
      </c>
      <c r="H62" s="238">
        <v>79</v>
      </c>
      <c r="I62" s="404">
        <f>H62/G62</f>
        <v>0.9875</v>
      </c>
    </row>
    <row r="63" spans="3:9" ht="12.75">
      <c r="C63" s="32">
        <v>4</v>
      </c>
      <c r="E63" s="32" t="s">
        <v>194</v>
      </c>
      <c r="F63" s="59">
        <v>200</v>
      </c>
      <c r="G63" s="35">
        <v>200</v>
      </c>
      <c r="H63" s="238">
        <v>242</v>
      </c>
      <c r="I63" s="404">
        <f>H63/G63</f>
        <v>1.21</v>
      </c>
    </row>
    <row r="64" spans="3:9" ht="12.75">
      <c r="C64" s="32">
        <v>5</v>
      </c>
      <c r="E64" s="32" t="s">
        <v>83</v>
      </c>
      <c r="F64" s="59"/>
      <c r="I64" s="404"/>
    </row>
    <row r="65" spans="6:9" ht="12.75">
      <c r="F65" s="59"/>
      <c r="I65" s="404"/>
    </row>
    <row r="66" spans="2:9" s="45" customFormat="1" ht="12.75">
      <c r="B66" s="45">
        <v>2</v>
      </c>
      <c r="E66" s="45" t="s">
        <v>84</v>
      </c>
      <c r="F66" s="241">
        <f>SUM(F60:F64)</f>
        <v>18013</v>
      </c>
      <c r="G66" s="241">
        <f>SUM(G60:G64)</f>
        <v>21130</v>
      </c>
      <c r="H66" s="239">
        <f>SUM(H60:H65)</f>
        <v>21374</v>
      </c>
      <c r="I66" s="404">
        <f>H66/G66</f>
        <v>1.0115475627070516</v>
      </c>
    </row>
    <row r="67" spans="6:9" s="45" customFormat="1" ht="12.75">
      <c r="F67" s="57"/>
      <c r="G67" s="57"/>
      <c r="H67" s="239"/>
      <c r="I67" s="404"/>
    </row>
    <row r="68" spans="2:9" s="45" customFormat="1" ht="12.75">
      <c r="B68" s="47"/>
      <c r="F68" s="57"/>
      <c r="G68" s="48"/>
      <c r="H68" s="340"/>
      <c r="I68" s="404"/>
    </row>
    <row r="69" spans="1:10" s="43" customFormat="1" ht="49.5" customHeight="1">
      <c r="A69" s="42" t="s">
        <v>162</v>
      </c>
      <c r="B69" s="42" t="s">
        <v>1</v>
      </c>
      <c r="C69" s="42" t="s">
        <v>2</v>
      </c>
      <c r="D69" s="42" t="s">
        <v>3</v>
      </c>
      <c r="E69" s="43" t="s">
        <v>179</v>
      </c>
      <c r="F69" s="44" t="s">
        <v>282</v>
      </c>
      <c r="G69" s="334" t="s">
        <v>279</v>
      </c>
      <c r="H69" s="338" t="s">
        <v>293</v>
      </c>
      <c r="I69" s="404"/>
      <c r="J69" s="337"/>
    </row>
    <row r="70" spans="3:9" ht="12.75">
      <c r="C70" s="43"/>
      <c r="D70" s="32">
        <v>1</v>
      </c>
      <c r="E70" s="32" t="s">
        <v>195</v>
      </c>
      <c r="F70" s="59">
        <v>15500</v>
      </c>
      <c r="G70" s="35">
        <v>15500</v>
      </c>
      <c r="H70" s="336">
        <v>17129</v>
      </c>
      <c r="I70" s="404">
        <f aca="true" t="shared" si="1" ref="I70:I132">H70/G70</f>
        <v>1.1050967741935485</v>
      </c>
    </row>
    <row r="71" spans="4:9" ht="12.75">
      <c r="D71" s="32">
        <v>2</v>
      </c>
      <c r="E71" s="32" t="s">
        <v>196</v>
      </c>
      <c r="F71" s="59">
        <v>10</v>
      </c>
      <c r="G71" s="35">
        <v>10</v>
      </c>
      <c r="H71" s="238">
        <v>32</v>
      </c>
      <c r="I71" s="404">
        <f t="shared" si="1"/>
        <v>3.2</v>
      </c>
    </row>
    <row r="72" spans="1:9" s="55" customFormat="1" ht="14.25" customHeight="1">
      <c r="A72" s="32"/>
      <c r="B72" s="33"/>
      <c r="C72" s="32"/>
      <c r="D72" s="32">
        <v>3</v>
      </c>
      <c r="E72" s="32" t="s">
        <v>197</v>
      </c>
      <c r="F72" s="59"/>
      <c r="G72" s="35"/>
      <c r="H72" s="238"/>
      <c r="I72" s="404"/>
    </row>
    <row r="73" spans="4:9" ht="12.75">
      <c r="D73" s="32">
        <v>4</v>
      </c>
      <c r="E73" s="32" t="s">
        <v>198</v>
      </c>
      <c r="F73" s="59">
        <v>350</v>
      </c>
      <c r="G73" s="35">
        <v>382</v>
      </c>
      <c r="H73" s="238">
        <v>391</v>
      </c>
      <c r="I73" s="404">
        <f t="shared" si="1"/>
        <v>1.0235602094240839</v>
      </c>
    </row>
    <row r="74" spans="4:9" ht="12.75">
      <c r="D74" s="32">
        <v>5</v>
      </c>
      <c r="E74" s="32" t="s">
        <v>199</v>
      </c>
      <c r="F74" s="59">
        <v>450</v>
      </c>
      <c r="G74" s="35">
        <v>454</v>
      </c>
      <c r="H74" s="238">
        <v>424</v>
      </c>
      <c r="I74" s="404">
        <f t="shared" si="1"/>
        <v>0.933920704845815</v>
      </c>
    </row>
    <row r="75" spans="4:9" ht="12.75">
      <c r="D75" s="32">
        <v>6</v>
      </c>
      <c r="E75" s="32" t="s">
        <v>200</v>
      </c>
      <c r="F75" s="59">
        <v>160</v>
      </c>
      <c r="G75" s="35">
        <v>160</v>
      </c>
      <c r="H75" s="238">
        <v>159</v>
      </c>
      <c r="I75" s="404">
        <f t="shared" si="1"/>
        <v>0.99375</v>
      </c>
    </row>
    <row r="76" spans="4:9" ht="12.75">
      <c r="D76" s="32">
        <v>7</v>
      </c>
      <c r="E76" s="32" t="s">
        <v>201</v>
      </c>
      <c r="F76" s="59"/>
      <c r="I76" s="404"/>
    </row>
    <row r="77" spans="4:9" ht="12.75">
      <c r="D77" s="32">
        <v>8</v>
      </c>
      <c r="E77" s="32" t="s">
        <v>202</v>
      </c>
      <c r="F77" s="59"/>
      <c r="I77" s="404"/>
    </row>
    <row r="78" spans="1:9" s="55" customFormat="1" ht="14.25" customHeight="1">
      <c r="A78" s="32"/>
      <c r="B78" s="33"/>
      <c r="C78" s="32"/>
      <c r="D78" s="32">
        <v>9</v>
      </c>
      <c r="E78" s="32" t="s">
        <v>203</v>
      </c>
      <c r="F78" s="59">
        <v>210</v>
      </c>
      <c r="G78" s="35">
        <v>233</v>
      </c>
      <c r="H78" s="238">
        <v>55</v>
      </c>
      <c r="I78" s="404">
        <f t="shared" si="1"/>
        <v>0.23605150214592274</v>
      </c>
    </row>
    <row r="79" spans="4:9" ht="12.75">
      <c r="D79" s="32">
        <v>10</v>
      </c>
      <c r="E79" s="32" t="s">
        <v>204</v>
      </c>
      <c r="F79" s="59">
        <v>740</v>
      </c>
      <c r="G79" s="35">
        <v>1252</v>
      </c>
      <c r="H79" s="238">
        <v>1269</v>
      </c>
      <c r="I79" s="404">
        <f t="shared" si="1"/>
        <v>1.0135782747603834</v>
      </c>
    </row>
    <row r="80" spans="4:9" ht="12" customHeight="1">
      <c r="D80" s="32">
        <v>11</v>
      </c>
      <c r="E80" s="32" t="s">
        <v>90</v>
      </c>
      <c r="F80" s="59">
        <v>250</v>
      </c>
      <c r="G80" s="35">
        <v>250</v>
      </c>
      <c r="H80" s="238">
        <v>174</v>
      </c>
      <c r="I80" s="404">
        <f t="shared" si="1"/>
        <v>0.696</v>
      </c>
    </row>
    <row r="81" spans="4:9" ht="12" customHeight="1">
      <c r="D81" s="32">
        <v>12</v>
      </c>
      <c r="E81" s="32" t="s">
        <v>91</v>
      </c>
      <c r="F81" s="59">
        <v>1900</v>
      </c>
      <c r="G81" s="35">
        <v>1909</v>
      </c>
      <c r="H81" s="238">
        <v>1645</v>
      </c>
      <c r="I81" s="404">
        <f t="shared" si="1"/>
        <v>0.8617077003666841</v>
      </c>
    </row>
    <row r="82" spans="2:9" s="45" customFormat="1" ht="14.25" customHeight="1">
      <c r="B82" s="47"/>
      <c r="C82" s="45">
        <v>1</v>
      </c>
      <c r="E82" s="45" t="s">
        <v>205</v>
      </c>
      <c r="F82" s="241">
        <f>SUM(F70:F81)</f>
        <v>19570</v>
      </c>
      <c r="G82" s="241">
        <f>SUM(G70:G81)</f>
        <v>20150</v>
      </c>
      <c r="H82" s="241">
        <f>SUM(H70:H81)</f>
        <v>21278</v>
      </c>
      <c r="I82" s="404">
        <f t="shared" si="1"/>
        <v>1.0559801488833747</v>
      </c>
    </row>
    <row r="83" spans="3:9" ht="12.75" hidden="1">
      <c r="C83" s="60">
        <v>1</v>
      </c>
      <c r="F83" s="49"/>
      <c r="I83" s="404" t="e">
        <f t="shared" si="1"/>
        <v>#DIV/0!</v>
      </c>
    </row>
    <row r="84" spans="6:9" ht="12.75">
      <c r="F84" s="49"/>
      <c r="I84" s="404"/>
    </row>
    <row r="85" spans="6:9" ht="12.75">
      <c r="F85" s="49"/>
      <c r="I85" s="404"/>
    </row>
    <row r="86" spans="4:9" ht="12.75">
      <c r="D86" s="32">
        <v>1</v>
      </c>
      <c r="E86" s="32" t="s">
        <v>206</v>
      </c>
      <c r="F86" s="59">
        <v>500</v>
      </c>
      <c r="G86" s="35">
        <v>500</v>
      </c>
      <c r="H86" s="238">
        <v>518</v>
      </c>
      <c r="I86" s="404">
        <f t="shared" si="1"/>
        <v>1.036</v>
      </c>
    </row>
    <row r="87" spans="4:9" ht="12.75">
      <c r="D87" s="32">
        <v>2</v>
      </c>
      <c r="E87" s="32" t="s">
        <v>94</v>
      </c>
      <c r="F87" s="59">
        <v>245</v>
      </c>
      <c r="G87" s="35">
        <v>245</v>
      </c>
      <c r="H87" s="238">
        <v>203</v>
      </c>
      <c r="I87" s="404">
        <f t="shared" si="1"/>
        <v>0.8285714285714286</v>
      </c>
    </row>
    <row r="88" spans="4:9" ht="12.75">
      <c r="D88" s="32">
        <v>3</v>
      </c>
      <c r="E88" s="32" t="s">
        <v>207</v>
      </c>
      <c r="F88" s="59">
        <v>744</v>
      </c>
      <c r="G88" s="35">
        <v>744</v>
      </c>
      <c r="H88" s="238">
        <v>759</v>
      </c>
      <c r="I88" s="404">
        <f t="shared" si="1"/>
        <v>1.0201612903225807</v>
      </c>
    </row>
    <row r="89" spans="2:9" s="45" customFormat="1" ht="12.75">
      <c r="B89" s="47"/>
      <c r="C89" s="51">
        <v>2</v>
      </c>
      <c r="E89" s="45" t="s">
        <v>96</v>
      </c>
      <c r="F89" s="320">
        <f>SUM(F86:F88)</f>
        <v>1489</v>
      </c>
      <c r="G89" s="56">
        <f>SUM(G86:G88)</f>
        <v>1489</v>
      </c>
      <c r="H89" s="56">
        <f>SUM(H86:H88)</f>
        <v>1480</v>
      </c>
      <c r="I89" s="404">
        <f t="shared" si="1"/>
        <v>0.9939556749496307</v>
      </c>
    </row>
    <row r="90" spans="2:9" s="45" customFormat="1" ht="12.75">
      <c r="B90" s="47"/>
      <c r="C90" s="51"/>
      <c r="F90" s="320"/>
      <c r="G90" s="56"/>
      <c r="H90" s="239"/>
      <c r="I90" s="404"/>
    </row>
    <row r="91" spans="4:9" ht="12.75">
      <c r="D91" s="32">
        <v>1</v>
      </c>
      <c r="E91" s="32" t="s">
        <v>208</v>
      </c>
      <c r="F91" s="59">
        <v>72</v>
      </c>
      <c r="G91" s="35">
        <v>72</v>
      </c>
      <c r="I91" s="404">
        <f t="shared" si="1"/>
        <v>0</v>
      </c>
    </row>
    <row r="92" spans="2:9" s="45" customFormat="1" ht="12.75">
      <c r="B92" s="47"/>
      <c r="D92" s="32">
        <v>2</v>
      </c>
      <c r="E92" s="32" t="s">
        <v>97</v>
      </c>
      <c r="F92" s="59"/>
      <c r="G92" s="35"/>
      <c r="H92" s="239"/>
      <c r="I92" s="404"/>
    </row>
    <row r="93" spans="2:9" s="45" customFormat="1" ht="12.75">
      <c r="B93" s="47"/>
      <c r="D93" s="32">
        <v>3</v>
      </c>
      <c r="E93" s="32" t="s">
        <v>209</v>
      </c>
      <c r="F93" s="59">
        <v>70</v>
      </c>
      <c r="G93" s="35">
        <v>339</v>
      </c>
      <c r="H93" s="238">
        <v>387</v>
      </c>
      <c r="I93" s="404">
        <f t="shared" si="1"/>
        <v>1.1415929203539823</v>
      </c>
    </row>
    <row r="94" spans="4:9" ht="12.75">
      <c r="D94" s="32">
        <v>4</v>
      </c>
      <c r="E94" s="32" t="s">
        <v>210</v>
      </c>
      <c r="F94" s="59">
        <v>7610</v>
      </c>
      <c r="G94" s="35">
        <v>7610</v>
      </c>
      <c r="H94" s="238">
        <v>4611</v>
      </c>
      <c r="I94" s="404">
        <f t="shared" si="1"/>
        <v>0.6059132720105125</v>
      </c>
    </row>
    <row r="95" spans="1:9" s="55" customFormat="1" ht="14.25" customHeight="1">
      <c r="A95" s="32"/>
      <c r="B95" s="33"/>
      <c r="C95" s="32"/>
      <c r="D95" s="32">
        <v>5</v>
      </c>
      <c r="E95" s="32" t="s">
        <v>211</v>
      </c>
      <c r="F95" s="59">
        <v>1925</v>
      </c>
      <c r="G95" s="35">
        <v>1925</v>
      </c>
      <c r="H95" s="238">
        <v>2545</v>
      </c>
      <c r="I95" s="404">
        <f t="shared" si="1"/>
        <v>1.3220779220779222</v>
      </c>
    </row>
    <row r="96" spans="4:9" ht="12.75">
      <c r="D96" s="32">
        <v>6</v>
      </c>
      <c r="E96" s="32" t="s">
        <v>212</v>
      </c>
      <c r="F96" s="59">
        <v>800</v>
      </c>
      <c r="G96" s="35">
        <v>800</v>
      </c>
      <c r="H96" s="238">
        <v>650</v>
      </c>
      <c r="I96" s="404">
        <f t="shared" si="1"/>
        <v>0.8125</v>
      </c>
    </row>
    <row r="97" spans="4:9" ht="12.75">
      <c r="D97" s="32">
        <v>7</v>
      </c>
      <c r="E97" s="32" t="s">
        <v>213</v>
      </c>
      <c r="F97" s="59">
        <v>995</v>
      </c>
      <c r="G97" s="35">
        <v>995</v>
      </c>
      <c r="H97" s="238">
        <v>874</v>
      </c>
      <c r="I97" s="404">
        <f t="shared" si="1"/>
        <v>0.878391959798995</v>
      </c>
    </row>
    <row r="98" spans="3:9" ht="12.75">
      <c r="C98" s="43"/>
      <c r="D98" s="32">
        <v>8</v>
      </c>
      <c r="E98" s="32" t="s">
        <v>214</v>
      </c>
      <c r="F98" s="59">
        <v>1285</v>
      </c>
      <c r="G98" s="35">
        <v>1882</v>
      </c>
      <c r="H98" s="238">
        <v>2871</v>
      </c>
      <c r="I98" s="404">
        <f t="shared" si="1"/>
        <v>1.5255047821466525</v>
      </c>
    </row>
    <row r="99" spans="3:9" ht="12.75">
      <c r="C99" s="43"/>
      <c r="D99" s="32">
        <v>9</v>
      </c>
      <c r="E99" s="32" t="s">
        <v>215</v>
      </c>
      <c r="F99" s="59">
        <v>100</v>
      </c>
      <c r="G99" s="35">
        <v>100</v>
      </c>
      <c r="H99" s="238">
        <v>50</v>
      </c>
      <c r="I99" s="404">
        <f t="shared" si="1"/>
        <v>0.5</v>
      </c>
    </row>
    <row r="100" spans="2:9" s="43" customFormat="1" ht="12.75" customHeight="1">
      <c r="B100" s="323"/>
      <c r="C100" s="51">
        <v>3</v>
      </c>
      <c r="E100" s="45" t="s">
        <v>106</v>
      </c>
      <c r="F100" s="320">
        <f>SUM(F91:F99)</f>
        <v>12857</v>
      </c>
      <c r="G100" s="320">
        <f>SUM(G91:G99)</f>
        <v>13723</v>
      </c>
      <c r="H100" s="335">
        <f>SUM(H91:H99)</f>
        <v>11988</v>
      </c>
      <c r="I100" s="404">
        <f t="shared" si="1"/>
        <v>0.8735699191138964</v>
      </c>
    </row>
    <row r="101" spans="1:10" s="43" customFormat="1" ht="49.5" customHeight="1">
      <c r="A101" s="42" t="s">
        <v>162</v>
      </c>
      <c r="B101" s="42" t="s">
        <v>1</v>
      </c>
      <c r="C101" s="42" t="s">
        <v>2</v>
      </c>
      <c r="D101" s="42" t="s">
        <v>3</v>
      </c>
      <c r="E101" s="43" t="s">
        <v>179</v>
      </c>
      <c r="F101" s="236" t="s">
        <v>282</v>
      </c>
      <c r="G101" s="334" t="s">
        <v>279</v>
      </c>
      <c r="H101" s="338" t="s">
        <v>293</v>
      </c>
      <c r="I101" s="404"/>
      <c r="J101" s="337"/>
    </row>
    <row r="102" spans="4:9" ht="12.75">
      <c r="D102" s="32">
        <v>1</v>
      </c>
      <c r="E102" s="32" t="s">
        <v>216</v>
      </c>
      <c r="F102" s="59">
        <v>8479</v>
      </c>
      <c r="G102" s="35">
        <v>8657</v>
      </c>
      <c r="H102" s="336">
        <v>8277</v>
      </c>
      <c r="I102" s="404">
        <f t="shared" si="1"/>
        <v>0.9561048862192445</v>
      </c>
    </row>
    <row r="103" spans="2:9" s="62" customFormat="1" ht="12.75">
      <c r="B103" s="63"/>
      <c r="C103" s="32"/>
      <c r="D103" s="54">
        <v>2</v>
      </c>
      <c r="E103" s="32" t="s">
        <v>217</v>
      </c>
      <c r="F103" s="59"/>
      <c r="G103" s="35"/>
      <c r="H103" s="326"/>
      <c r="I103" s="404"/>
    </row>
    <row r="104" spans="2:9" s="51" customFormat="1" ht="12.75">
      <c r="B104" s="64"/>
      <c r="C104" s="51">
        <v>4</v>
      </c>
      <c r="E104" s="62" t="s">
        <v>218</v>
      </c>
      <c r="F104" s="322">
        <f>SUM(F102:F103)</f>
        <v>8479</v>
      </c>
      <c r="G104" s="322">
        <f>SUM(G102:G103)</f>
        <v>8657</v>
      </c>
      <c r="H104" s="327">
        <v>8277</v>
      </c>
      <c r="I104" s="404">
        <f t="shared" si="1"/>
        <v>0.9561048862192445</v>
      </c>
    </row>
    <row r="105" spans="2:9" s="51" customFormat="1" ht="12.75">
      <c r="B105" s="64"/>
      <c r="C105" s="62"/>
      <c r="E105" s="62"/>
      <c r="F105" s="322"/>
      <c r="G105" s="48"/>
      <c r="H105" s="239"/>
      <c r="I105" s="404"/>
    </row>
    <row r="106" spans="2:9" s="60" customFormat="1" ht="12.75">
      <c r="B106" s="61"/>
      <c r="C106" s="32"/>
      <c r="D106" s="54">
        <v>1</v>
      </c>
      <c r="E106" s="32" t="s">
        <v>110</v>
      </c>
      <c r="F106" s="59">
        <v>180</v>
      </c>
      <c r="G106" s="35">
        <v>180</v>
      </c>
      <c r="H106" s="238">
        <v>133</v>
      </c>
      <c r="I106" s="404">
        <f t="shared" si="1"/>
        <v>0.7388888888888889</v>
      </c>
    </row>
    <row r="107" spans="2:9" s="60" customFormat="1" ht="12.75">
      <c r="B107" s="61"/>
      <c r="C107" s="32"/>
      <c r="D107" s="54">
        <v>2</v>
      </c>
      <c r="E107" s="32" t="s">
        <v>219</v>
      </c>
      <c r="F107" s="59">
        <v>75</v>
      </c>
      <c r="G107" s="35">
        <v>75</v>
      </c>
      <c r="H107" s="238">
        <v>23</v>
      </c>
      <c r="I107" s="404">
        <f t="shared" si="1"/>
        <v>0.30666666666666664</v>
      </c>
    </row>
    <row r="108" spans="2:9" s="45" customFormat="1" ht="12.75">
      <c r="B108" s="47"/>
      <c r="C108" s="51">
        <v>5</v>
      </c>
      <c r="E108" s="60" t="s">
        <v>220</v>
      </c>
      <c r="F108" s="322">
        <f>SUM(F106:F107)</f>
        <v>255</v>
      </c>
      <c r="G108" s="48">
        <f>SUM(G106:G107)</f>
        <v>255</v>
      </c>
      <c r="H108" s="239">
        <f>SUM(H106:H107)</f>
        <v>156</v>
      </c>
      <c r="I108" s="404">
        <f t="shared" si="1"/>
        <v>0.611764705882353</v>
      </c>
    </row>
    <row r="109" spans="2:9" s="45" customFormat="1" ht="12.75">
      <c r="B109" s="47"/>
      <c r="C109" s="60"/>
      <c r="E109" s="60"/>
      <c r="F109" s="322"/>
      <c r="G109" s="48"/>
      <c r="H109" s="239"/>
      <c r="I109" s="404"/>
    </row>
    <row r="110" spans="2:9" s="65" customFormat="1" ht="12.75">
      <c r="B110" s="66"/>
      <c r="C110" s="51">
        <v>6</v>
      </c>
      <c r="D110" s="62"/>
      <c r="E110" s="45" t="s">
        <v>221</v>
      </c>
      <c r="F110" s="320">
        <v>36</v>
      </c>
      <c r="G110" s="56">
        <v>141</v>
      </c>
      <c r="H110" s="239">
        <v>416</v>
      </c>
      <c r="I110" s="404">
        <f t="shared" si="1"/>
        <v>2.950354609929078</v>
      </c>
    </row>
    <row r="111" spans="2:9" s="65" customFormat="1" ht="12.75">
      <c r="B111" s="66"/>
      <c r="C111" s="45"/>
      <c r="D111" s="62"/>
      <c r="E111" s="45"/>
      <c r="F111" s="59"/>
      <c r="G111" s="35"/>
      <c r="H111" s="328"/>
      <c r="I111" s="404"/>
    </row>
    <row r="112" spans="2:9" s="45" customFormat="1" ht="12.75">
      <c r="B112" s="47"/>
      <c r="C112" s="51">
        <v>7</v>
      </c>
      <c r="E112" s="62" t="s">
        <v>222</v>
      </c>
      <c r="F112" s="320">
        <v>80</v>
      </c>
      <c r="G112" s="56">
        <v>80</v>
      </c>
      <c r="H112" s="239">
        <v>95</v>
      </c>
      <c r="I112" s="404">
        <f t="shared" si="1"/>
        <v>1.1875</v>
      </c>
    </row>
    <row r="113" spans="2:9" s="45" customFormat="1" ht="12.75">
      <c r="B113" s="47"/>
      <c r="C113" s="54"/>
      <c r="E113" s="62"/>
      <c r="F113" s="59"/>
      <c r="G113" s="35"/>
      <c r="H113" s="239"/>
      <c r="I113" s="404"/>
    </row>
    <row r="114" spans="3:9" ht="12.75">
      <c r="C114" s="51">
        <v>8</v>
      </c>
      <c r="D114" s="51"/>
      <c r="E114" s="45" t="s">
        <v>223</v>
      </c>
      <c r="F114" s="322">
        <v>577</v>
      </c>
      <c r="G114" s="56">
        <v>892</v>
      </c>
      <c r="H114" s="239">
        <v>679</v>
      </c>
      <c r="I114" s="404">
        <f t="shared" si="1"/>
        <v>0.7612107623318386</v>
      </c>
    </row>
    <row r="115" spans="6:9" ht="12.75">
      <c r="F115" s="59"/>
      <c r="I115" s="404"/>
    </row>
    <row r="116" spans="2:9" s="60" customFormat="1" ht="12.75">
      <c r="B116" s="61"/>
      <c r="C116" s="32"/>
      <c r="D116" s="54">
        <v>1</v>
      </c>
      <c r="E116" s="32" t="s">
        <v>119</v>
      </c>
      <c r="F116" s="59">
        <v>3500</v>
      </c>
      <c r="G116" s="35">
        <v>3500</v>
      </c>
      <c r="H116" s="238">
        <v>2816</v>
      </c>
      <c r="I116" s="404">
        <f t="shared" si="1"/>
        <v>0.8045714285714286</v>
      </c>
    </row>
    <row r="117" spans="2:9" s="45" customFormat="1" ht="12.75">
      <c r="B117" s="47"/>
      <c r="C117" s="51">
        <v>9</v>
      </c>
      <c r="E117" s="60" t="s">
        <v>120</v>
      </c>
      <c r="F117" s="322">
        <f>SUM(F116)</f>
        <v>3500</v>
      </c>
      <c r="G117" s="56">
        <v>3500</v>
      </c>
      <c r="H117" s="325">
        <f>SUM(H116)</f>
        <v>2816</v>
      </c>
      <c r="I117" s="404">
        <f t="shared" si="1"/>
        <v>0.8045714285714286</v>
      </c>
    </row>
    <row r="118" spans="3:9" ht="12.75">
      <c r="C118" s="45"/>
      <c r="E118" s="45"/>
      <c r="F118" s="59"/>
      <c r="I118" s="404"/>
    </row>
    <row r="119" spans="2:9" s="45" customFormat="1" ht="12.75">
      <c r="B119" s="45">
        <v>3</v>
      </c>
      <c r="E119" s="45" t="s">
        <v>224</v>
      </c>
      <c r="F119" s="241">
        <f>F82+F89+F100+F104+F108+F110+F112+F114+F117</f>
        <v>46843</v>
      </c>
      <c r="G119" s="241">
        <f>G82+G89+G100+G104+G108+G110+G112+G114+G117</f>
        <v>48887</v>
      </c>
      <c r="H119" s="241">
        <f>H82+H89+H100+H104+H108+H110+H112+H114+H117</f>
        <v>47185</v>
      </c>
      <c r="I119" s="404">
        <f t="shared" si="1"/>
        <v>0.9651850185120788</v>
      </c>
    </row>
    <row r="120" spans="3:9" ht="12.75">
      <c r="C120" s="45"/>
      <c r="E120" s="45"/>
      <c r="F120" s="59"/>
      <c r="I120" s="404"/>
    </row>
    <row r="121" spans="1:9" s="53" customFormat="1" ht="14.25" customHeight="1">
      <c r="A121" s="45"/>
      <c r="B121" s="47"/>
      <c r="C121" s="32"/>
      <c r="D121" s="54">
        <v>1</v>
      </c>
      <c r="E121" s="32" t="s">
        <v>225</v>
      </c>
      <c r="F121" s="59">
        <v>1642</v>
      </c>
      <c r="G121" s="35">
        <v>1813</v>
      </c>
      <c r="H121" s="238">
        <v>1922</v>
      </c>
      <c r="I121" s="404">
        <f t="shared" si="1"/>
        <v>1.0601213458356316</v>
      </c>
    </row>
    <row r="122" spans="1:9" s="53" customFormat="1" ht="14.25" customHeight="1">
      <c r="A122" s="45"/>
      <c r="B122" s="45">
        <v>4</v>
      </c>
      <c r="C122" s="45"/>
      <c r="D122" s="45"/>
      <c r="E122" s="45" t="s">
        <v>226</v>
      </c>
      <c r="F122" s="322">
        <f>SUM(F121:F121)</f>
        <v>1642</v>
      </c>
      <c r="G122" s="48">
        <f>SUM(G121:G121)</f>
        <v>1813</v>
      </c>
      <c r="H122" s="239">
        <f>SUM(H121)</f>
        <v>1922</v>
      </c>
      <c r="I122" s="404">
        <f t="shared" si="1"/>
        <v>1.0601213458356316</v>
      </c>
    </row>
    <row r="123" spans="1:9" s="53" customFormat="1" ht="14.25" customHeight="1">
      <c r="A123" s="45"/>
      <c r="B123" s="45"/>
      <c r="C123" s="45"/>
      <c r="D123" s="45"/>
      <c r="E123" s="45"/>
      <c r="F123" s="322"/>
      <c r="G123" s="48"/>
      <c r="H123" s="239"/>
      <c r="I123" s="404"/>
    </row>
    <row r="124" spans="1:9" s="55" customFormat="1" ht="14.25" customHeight="1">
      <c r="A124" s="32"/>
      <c r="B124" s="51">
        <v>5</v>
      </c>
      <c r="C124" s="43"/>
      <c r="D124" s="32"/>
      <c r="E124" s="67" t="s">
        <v>227</v>
      </c>
      <c r="F124" s="59"/>
      <c r="G124" s="35"/>
      <c r="H124" s="238"/>
      <c r="I124" s="404"/>
    </row>
    <row r="125" spans="1:9" s="55" customFormat="1" ht="14.25" customHeight="1">
      <c r="A125" s="32"/>
      <c r="B125" s="51"/>
      <c r="C125" s="43"/>
      <c r="D125" s="32"/>
      <c r="E125" s="67"/>
      <c r="F125" s="59"/>
      <c r="G125" s="35"/>
      <c r="H125" s="238"/>
      <c r="I125" s="404"/>
    </row>
    <row r="126" spans="1:9" s="55" customFormat="1" ht="14.25" customHeight="1">
      <c r="A126" s="32"/>
      <c r="B126" s="54"/>
      <c r="C126" s="68"/>
      <c r="D126" s="32">
        <v>1</v>
      </c>
      <c r="E126" s="69" t="s">
        <v>228</v>
      </c>
      <c r="F126" s="59"/>
      <c r="G126" s="35"/>
      <c r="H126" s="238"/>
      <c r="I126" s="404"/>
    </row>
    <row r="127" spans="1:9" s="55" customFormat="1" ht="14.25" customHeight="1">
      <c r="A127" s="32"/>
      <c r="B127" s="54"/>
      <c r="C127" s="68"/>
      <c r="D127" s="32">
        <v>2</v>
      </c>
      <c r="E127" s="69" t="s">
        <v>229</v>
      </c>
      <c r="F127" s="59"/>
      <c r="G127" s="35"/>
      <c r="H127" s="238"/>
      <c r="I127" s="404"/>
    </row>
    <row r="128" spans="1:9" s="55" customFormat="1" ht="14.25" customHeight="1">
      <c r="A128" s="32"/>
      <c r="B128" s="54"/>
      <c r="C128" s="68"/>
      <c r="D128" s="32">
        <v>3</v>
      </c>
      <c r="E128" s="69" t="s">
        <v>146</v>
      </c>
      <c r="F128" s="59"/>
      <c r="G128" s="35">
        <v>674</v>
      </c>
      <c r="H128" s="238">
        <v>764</v>
      </c>
      <c r="I128" s="404">
        <f t="shared" si="1"/>
        <v>1.1335311572700297</v>
      </c>
    </row>
    <row r="129" spans="4:9" ht="12.75">
      <c r="D129" s="32">
        <v>4</v>
      </c>
      <c r="E129" s="32" t="s">
        <v>230</v>
      </c>
      <c r="F129" s="59"/>
      <c r="G129" s="35">
        <v>168</v>
      </c>
      <c r="H129" s="238">
        <v>191</v>
      </c>
      <c r="I129" s="404">
        <f t="shared" si="1"/>
        <v>1.1369047619047619</v>
      </c>
    </row>
    <row r="130" spans="2:9" s="45" customFormat="1" ht="12.75">
      <c r="B130" s="45">
        <v>6</v>
      </c>
      <c r="C130" s="32"/>
      <c r="E130" s="45" t="s">
        <v>150</v>
      </c>
      <c r="F130" s="320"/>
      <c r="G130" s="333">
        <f>SUM(G128:G129)</f>
        <v>842</v>
      </c>
      <c r="H130" s="333">
        <f>SUM(H128:H129)</f>
        <v>955</v>
      </c>
      <c r="I130" s="404">
        <f t="shared" si="1"/>
        <v>1.1342042755344417</v>
      </c>
    </row>
    <row r="131" spans="2:9" s="45" customFormat="1" ht="12.75">
      <c r="B131" s="47"/>
      <c r="C131" s="32"/>
      <c r="F131" s="59"/>
      <c r="G131" s="35"/>
      <c r="H131" s="239"/>
      <c r="I131" s="404"/>
    </row>
    <row r="132" spans="1:9" ht="12.75">
      <c r="A132" s="51">
        <v>2</v>
      </c>
      <c r="E132" s="45" t="s">
        <v>231</v>
      </c>
      <c r="F132" s="237">
        <f>F55+F66+F119+F122+F130</f>
        <v>146774</v>
      </c>
      <c r="G132" s="237">
        <f>G55+G66+G119+G122+G130</f>
        <v>158468</v>
      </c>
      <c r="H132" s="237">
        <f>H55+H66+H119+H122+H130</f>
        <v>155232</v>
      </c>
      <c r="I132" s="404">
        <f t="shared" si="1"/>
        <v>0.9795794734583638</v>
      </c>
    </row>
    <row r="133" spans="5:7" ht="12.75">
      <c r="E133" s="45"/>
      <c r="F133" s="58"/>
      <c r="G133" s="48"/>
    </row>
    <row r="134" ht="12.75">
      <c r="F134" s="49"/>
    </row>
    <row r="135" spans="1:9" s="55" customFormat="1" ht="14.25" customHeight="1">
      <c r="A135" s="32"/>
      <c r="B135" s="33"/>
      <c r="C135" s="32"/>
      <c r="D135" s="32"/>
      <c r="E135" s="32"/>
      <c r="F135" s="34"/>
      <c r="G135" s="35"/>
      <c r="H135" s="238"/>
      <c r="I135" s="238"/>
    </row>
    <row r="138" spans="1:9" s="55" customFormat="1" ht="14.25" customHeight="1">
      <c r="A138" s="32"/>
      <c r="B138" s="33"/>
      <c r="C138" s="32"/>
      <c r="D138" s="32"/>
      <c r="E138" s="32"/>
      <c r="F138" s="34"/>
      <c r="G138" s="35"/>
      <c r="H138" s="238"/>
      <c r="I138" s="238"/>
    </row>
    <row r="143" spans="1:9" s="55" customFormat="1" ht="14.25" customHeight="1">
      <c r="A143" s="32"/>
      <c r="B143" s="33"/>
      <c r="C143" s="32"/>
      <c r="D143" s="32"/>
      <c r="E143" s="32"/>
      <c r="F143" s="34"/>
      <c r="G143" s="35"/>
      <c r="H143" s="238"/>
      <c r="I143" s="238"/>
    </row>
    <row r="147" spans="1:9" s="55" customFormat="1" ht="14.25" customHeight="1">
      <c r="A147" s="32"/>
      <c r="B147" s="33"/>
      <c r="C147" s="32"/>
      <c r="D147" s="32"/>
      <c r="E147" s="32"/>
      <c r="F147" s="34"/>
      <c r="G147" s="35"/>
      <c r="H147" s="238"/>
      <c r="I147" s="238"/>
    </row>
    <row r="148" spans="8:32" ht="12.75">
      <c r="H148" s="32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</row>
    <row r="149" spans="8:32" ht="12.75">
      <c r="H149" s="32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</row>
    <row r="150" spans="8:32" ht="12.75">
      <c r="H150" s="329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</row>
    <row r="151" spans="1:32" s="55" customFormat="1" ht="14.25" customHeight="1">
      <c r="A151" s="32"/>
      <c r="B151" s="33"/>
      <c r="C151" s="32"/>
      <c r="D151" s="32"/>
      <c r="E151" s="32"/>
      <c r="F151" s="34"/>
      <c r="G151" s="35"/>
      <c r="H151" s="238"/>
      <c r="I151" s="238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</row>
    <row r="152" spans="19:32" ht="12.75"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</row>
    <row r="153" spans="19:32" ht="12.75"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</row>
    <row r="154" spans="19:32" ht="12.75"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</row>
    <row r="155" spans="19:32" ht="12.75"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</row>
    <row r="156" spans="19:32" ht="12.75"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</row>
    <row r="157" spans="1:32" s="73" customFormat="1" ht="12" customHeight="1">
      <c r="A157" s="32"/>
      <c r="B157" s="33"/>
      <c r="C157" s="32"/>
      <c r="D157" s="32"/>
      <c r="E157" s="32"/>
      <c r="F157" s="34"/>
      <c r="G157" s="35"/>
      <c r="H157" s="330"/>
      <c r="I157" s="330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</row>
    <row r="158" spans="19:32" ht="12.75"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</row>
    <row r="159" spans="19:32" ht="12.75"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</row>
    <row r="160" spans="19:32" ht="12.75"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</row>
    <row r="161" spans="19:32" ht="12.75"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</row>
    <row r="162" spans="19:32" ht="12.75"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</row>
    <row r="163" spans="19:32" ht="12.75"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</row>
    <row r="164" spans="19:32" ht="12.75"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</row>
    <row r="165" spans="19:32" ht="12.75"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</row>
    <row r="166" spans="19:32" ht="12.75"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</row>
    <row r="167" spans="19:32" ht="12.75"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</row>
    <row r="168" spans="19:32" ht="12.75"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</row>
    <row r="169" spans="1:32" s="75" customFormat="1" ht="14.25" customHeight="1">
      <c r="A169" s="32"/>
      <c r="B169" s="33"/>
      <c r="C169" s="32"/>
      <c r="D169" s="32"/>
      <c r="E169" s="32"/>
      <c r="F169" s="34"/>
      <c r="G169" s="35"/>
      <c r="H169" s="331"/>
      <c r="I169" s="331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</row>
    <row r="170" spans="19:32" ht="12.75"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</row>
    <row r="171" spans="8:32" ht="12.75">
      <c r="H171" s="329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</row>
    <row r="172" spans="1:32" s="55" customFormat="1" ht="14.25" customHeight="1">
      <c r="A172" s="32"/>
      <c r="B172" s="33"/>
      <c r="C172" s="32"/>
      <c r="D172" s="32"/>
      <c r="E172" s="32"/>
      <c r="F172" s="34"/>
      <c r="G172" s="35"/>
      <c r="H172" s="329"/>
      <c r="I172" s="238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</row>
    <row r="173" spans="8:32" ht="12.75">
      <c r="H173" s="329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</row>
    <row r="174" spans="8:32" ht="12.75">
      <c r="H174" s="329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</row>
    <row r="175" spans="8:32" ht="12.75">
      <c r="H175" s="329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</row>
    <row r="176" spans="8:32" ht="12.75">
      <c r="H176" s="329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</row>
    <row r="177" spans="8:32" ht="12.75">
      <c r="H177" s="329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</row>
    <row r="178" spans="8:32" ht="12.75">
      <c r="H178" s="329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</row>
    <row r="179" spans="8:32" ht="12.75">
      <c r="H179" s="329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</row>
    <row r="180" spans="8:32" ht="12.75">
      <c r="H180" s="329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</row>
    <row r="181" spans="8:32" ht="12.75">
      <c r="H181" s="329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</row>
    <row r="182" spans="8:32" ht="12.75">
      <c r="H182" s="329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</row>
    <row r="183" spans="8:32" ht="12.75">
      <c r="H183" s="329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</row>
    <row r="184" spans="8:32" ht="12.75">
      <c r="H184" s="329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</row>
    <row r="185" spans="8:32" ht="12.75">
      <c r="H185" s="329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</row>
    <row r="186" spans="8:32" ht="12.75">
      <c r="H186" s="329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</row>
    <row r="187" spans="8:32" ht="12.75">
      <c r="H187" s="329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</row>
    <row r="188" spans="8:32" ht="12.75">
      <c r="H188" s="329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</row>
    <row r="189" spans="8:32" ht="12.75">
      <c r="H189" s="329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</row>
    <row r="190" ht="12.75">
      <c r="H190" s="329"/>
    </row>
    <row r="192" spans="1:9" s="55" customFormat="1" ht="14.25" customHeight="1">
      <c r="A192" s="32"/>
      <c r="B192" s="33"/>
      <c r="C192" s="32"/>
      <c r="D192" s="32"/>
      <c r="E192" s="32"/>
      <c r="F192" s="34"/>
      <c r="G192" s="35"/>
      <c r="H192" s="238"/>
      <c r="I192" s="23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&amp;CÁltalános Művelődési Központ&amp;R2. számú melléklet a
3/2011.(III.4.) önkormányzati rendelethez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5.28125" style="0" customWidth="1"/>
    <col min="2" max="2" width="38.28125" style="0" customWidth="1"/>
    <col min="3" max="3" width="17.28125" style="0" customWidth="1"/>
    <col min="4" max="4" width="16.28125" style="0" customWidth="1"/>
    <col min="5" max="7" width="17.28125" style="0" customWidth="1"/>
  </cols>
  <sheetData>
    <row r="1" spans="1:7" ht="57.75" customHeight="1">
      <c r="A1" s="136"/>
      <c r="B1" s="137" t="s">
        <v>255</v>
      </c>
      <c r="C1" s="138" t="s">
        <v>256</v>
      </c>
      <c r="D1" s="138" t="s">
        <v>254</v>
      </c>
      <c r="E1" s="138" t="s">
        <v>257</v>
      </c>
      <c r="F1" s="138" t="s">
        <v>258</v>
      </c>
      <c r="G1" s="138" t="s">
        <v>259</v>
      </c>
    </row>
    <row r="2" spans="1:7" ht="30" customHeight="1">
      <c r="A2" s="139">
        <v>1</v>
      </c>
      <c r="B2" s="139" t="s">
        <v>265</v>
      </c>
      <c r="C2" s="140">
        <f>D2+E2+F2+G2</f>
        <v>140820</v>
      </c>
      <c r="D2" s="140">
        <v>55001</v>
      </c>
      <c r="E2" s="140">
        <v>85796</v>
      </c>
      <c r="F2" s="140"/>
      <c r="G2" s="140">
        <v>23</v>
      </c>
    </row>
    <row r="3" spans="1:7" ht="30" customHeight="1">
      <c r="A3" s="139">
        <v>2</v>
      </c>
      <c r="B3" s="139" t="s">
        <v>266</v>
      </c>
      <c r="C3" s="140">
        <f aca="true" t="shared" si="0" ref="C3:C9">D3+E3+F3+G3</f>
        <v>34158</v>
      </c>
      <c r="D3" s="140">
        <v>13022</v>
      </c>
      <c r="E3" s="140">
        <v>21130</v>
      </c>
      <c r="F3" s="140"/>
      <c r="G3" s="140">
        <v>6</v>
      </c>
    </row>
    <row r="4" spans="1:7" ht="30" customHeight="1">
      <c r="A4" s="139">
        <v>3</v>
      </c>
      <c r="B4" s="139" t="s">
        <v>267</v>
      </c>
      <c r="C4" s="140">
        <f t="shared" si="0"/>
        <v>100233</v>
      </c>
      <c r="D4" s="140">
        <v>47935</v>
      </c>
      <c r="E4" s="140">
        <v>48887</v>
      </c>
      <c r="F4" s="140">
        <v>1654</v>
      </c>
      <c r="G4" s="140">
        <v>1757</v>
      </c>
    </row>
    <row r="5" spans="1:7" ht="30" customHeight="1">
      <c r="A5" s="139">
        <v>4</v>
      </c>
      <c r="B5" s="139" t="s">
        <v>268</v>
      </c>
      <c r="C5" s="140">
        <f t="shared" si="0"/>
        <v>33400</v>
      </c>
      <c r="D5" s="140">
        <v>31577</v>
      </c>
      <c r="E5" s="140">
        <v>1813</v>
      </c>
      <c r="F5" s="140"/>
      <c r="G5" s="140">
        <v>10</v>
      </c>
    </row>
    <row r="6" spans="1:7" ht="30" customHeight="1">
      <c r="A6" s="139">
        <v>5</v>
      </c>
      <c r="B6" s="139" t="s">
        <v>227</v>
      </c>
      <c r="C6" s="140">
        <f t="shared" si="0"/>
        <v>11179</v>
      </c>
      <c r="D6" s="140">
        <v>10528</v>
      </c>
      <c r="E6" s="140"/>
      <c r="F6" s="140">
        <v>150</v>
      </c>
      <c r="G6" s="140">
        <v>501</v>
      </c>
    </row>
    <row r="7" spans="1:7" ht="30" customHeight="1">
      <c r="A7" s="139">
        <v>6</v>
      </c>
      <c r="B7" s="139" t="s">
        <v>269</v>
      </c>
      <c r="C7" s="140">
        <f t="shared" si="0"/>
        <v>190266</v>
      </c>
      <c r="D7" s="140">
        <v>189424</v>
      </c>
      <c r="E7" s="140">
        <v>842</v>
      </c>
      <c r="F7" s="140"/>
      <c r="G7" s="140"/>
    </row>
    <row r="8" spans="1:7" ht="30" customHeight="1">
      <c r="A8" s="139">
        <v>7</v>
      </c>
      <c r="B8" s="139" t="s">
        <v>270</v>
      </c>
      <c r="C8" s="140">
        <f t="shared" si="0"/>
        <v>12000</v>
      </c>
      <c r="D8" s="140">
        <v>12000</v>
      </c>
      <c r="E8" s="140"/>
      <c r="F8" s="140"/>
      <c r="G8" s="140"/>
    </row>
    <row r="9" spans="1:7" ht="30" customHeight="1">
      <c r="A9" s="139">
        <v>8</v>
      </c>
      <c r="B9" s="139" t="s">
        <v>271</v>
      </c>
      <c r="C9" s="140">
        <f t="shared" si="0"/>
        <v>0</v>
      </c>
      <c r="D9" s="140"/>
      <c r="E9" s="140"/>
      <c r="F9" s="140"/>
      <c r="G9" s="140"/>
    </row>
    <row r="10" spans="1:7" ht="30" customHeight="1">
      <c r="A10" s="136"/>
      <c r="B10" s="141" t="s">
        <v>262</v>
      </c>
      <c r="C10" s="140">
        <f>SUM(C2:C9)</f>
        <v>522056</v>
      </c>
      <c r="D10" s="140">
        <f>SUM(D2:D9)</f>
        <v>359487</v>
      </c>
      <c r="E10" s="140">
        <f>SUM(E2:E9)</f>
        <v>158468</v>
      </c>
      <c r="F10" s="140">
        <f>SUM(F2:F9)</f>
        <v>1804</v>
      </c>
      <c r="G10" s="140">
        <f>SUM(G2:G9)</f>
        <v>2297</v>
      </c>
    </row>
    <row r="11" spans="1:7" ht="30" customHeight="1">
      <c r="A11" s="136"/>
      <c r="B11" s="138" t="s">
        <v>263</v>
      </c>
      <c r="C11" s="144"/>
      <c r="D11" s="140">
        <v>134344</v>
      </c>
      <c r="E11" s="240"/>
      <c r="F11" s="240"/>
      <c r="G11" s="240"/>
    </row>
    <row r="12" spans="1:7" ht="30" customHeight="1">
      <c r="A12" s="136"/>
      <c r="B12" s="141" t="s">
        <v>264</v>
      </c>
      <c r="C12" s="144"/>
      <c r="D12" s="140">
        <f>SUM(D10:D11)</f>
        <v>493831</v>
      </c>
      <c r="E12" s="140">
        <f>SUM(E10:E11)</f>
        <v>158468</v>
      </c>
      <c r="F12" s="140">
        <f>SUM(F10:F11)</f>
        <v>1804</v>
      </c>
      <c r="G12" s="140">
        <f>SUM(G10:G11)</f>
        <v>2297</v>
      </c>
    </row>
    <row r="13" ht="12.75">
      <c r="D13" s="78"/>
    </row>
    <row r="14" ht="12.75">
      <c r="F14" s="13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&amp;R7. számú melléklet a
3/2011.(III.4.)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B1">
      <selection activeCell="E7" sqref="E7"/>
    </sheetView>
  </sheetViews>
  <sheetFormatPr defaultColWidth="9.140625" defaultRowHeight="12.75"/>
  <cols>
    <col min="1" max="1" width="5.28125" style="0" customWidth="1"/>
    <col min="2" max="2" width="38.28125" style="0" customWidth="1"/>
    <col min="3" max="3" width="17.28125" style="0" customWidth="1"/>
    <col min="4" max="4" width="16.28125" style="0" customWidth="1"/>
    <col min="5" max="7" width="17.28125" style="0" customWidth="1"/>
  </cols>
  <sheetData>
    <row r="1" spans="1:7" ht="57.75" customHeight="1">
      <c r="A1" s="136"/>
      <c r="B1" s="137" t="s">
        <v>255</v>
      </c>
      <c r="C1" s="138" t="s">
        <v>256</v>
      </c>
      <c r="D1" s="138" t="s">
        <v>254</v>
      </c>
      <c r="E1" s="138" t="s">
        <v>257</v>
      </c>
      <c r="F1" s="138" t="s">
        <v>258</v>
      </c>
      <c r="G1" s="138" t="s">
        <v>259</v>
      </c>
    </row>
    <row r="2" spans="1:7" ht="30" customHeight="1">
      <c r="A2" s="139">
        <v>1</v>
      </c>
      <c r="B2" s="139" t="s">
        <v>25</v>
      </c>
      <c r="C2" s="140">
        <f>D2+E2+F2+G2</f>
        <v>168781</v>
      </c>
      <c r="D2" s="140">
        <v>143666</v>
      </c>
      <c r="E2" s="140">
        <v>24980</v>
      </c>
      <c r="F2" s="140"/>
      <c r="G2" s="140">
        <v>135</v>
      </c>
    </row>
    <row r="3" spans="1:7" ht="30" customHeight="1">
      <c r="A3" s="139">
        <v>2</v>
      </c>
      <c r="B3" s="139" t="s">
        <v>35</v>
      </c>
      <c r="C3" s="140">
        <f aca="true" t="shared" si="0" ref="C3:C9">D3+E3+F3+G3</f>
        <v>149225</v>
      </c>
      <c r="D3" s="140">
        <v>149225</v>
      </c>
      <c r="E3" s="140"/>
      <c r="F3" s="140"/>
      <c r="G3" s="140"/>
    </row>
    <row r="4" spans="1:7" ht="30" customHeight="1">
      <c r="A4" s="139">
        <v>3</v>
      </c>
      <c r="B4" s="139" t="s">
        <v>41</v>
      </c>
      <c r="C4" s="140">
        <f>D4+F4+G4</f>
        <v>6205</v>
      </c>
      <c r="D4" s="140">
        <v>6205</v>
      </c>
      <c r="F4" s="140"/>
      <c r="G4" s="140"/>
    </row>
    <row r="5" spans="1:7" ht="30" customHeight="1">
      <c r="A5" s="139">
        <v>4</v>
      </c>
      <c r="B5" s="139" t="s">
        <v>260</v>
      </c>
      <c r="C5" s="140">
        <f>D5+E5+F5+G5</f>
        <v>147123</v>
      </c>
      <c r="D5" s="140">
        <v>146421</v>
      </c>
      <c r="E5" s="140">
        <v>662</v>
      </c>
      <c r="F5" s="140">
        <v>40</v>
      </c>
      <c r="G5" s="140"/>
    </row>
    <row r="6" spans="1:7" ht="30" customHeight="1">
      <c r="A6" s="139">
        <v>5</v>
      </c>
      <c r="B6" s="139" t="s">
        <v>50</v>
      </c>
      <c r="C6" s="140">
        <f t="shared" si="0"/>
        <v>6000</v>
      </c>
      <c r="D6" s="140">
        <v>5800</v>
      </c>
      <c r="E6" s="140">
        <v>200</v>
      </c>
      <c r="F6" s="140"/>
      <c r="G6" s="140"/>
    </row>
    <row r="7" spans="1:7" ht="30" customHeight="1">
      <c r="A7" s="139">
        <v>6</v>
      </c>
      <c r="B7" s="139" t="s">
        <v>261</v>
      </c>
      <c r="C7" s="140">
        <f t="shared" si="0"/>
        <v>0</v>
      </c>
      <c r="D7" s="140"/>
      <c r="E7" s="140"/>
      <c r="F7" s="140"/>
      <c r="G7" s="140"/>
    </row>
    <row r="8" spans="1:7" ht="30" customHeight="1">
      <c r="A8" s="139">
        <v>7</v>
      </c>
      <c r="B8" s="139" t="s">
        <v>53</v>
      </c>
      <c r="C8" s="140">
        <f t="shared" si="0"/>
        <v>42514</v>
      </c>
      <c r="D8" s="140">
        <v>42514</v>
      </c>
      <c r="E8" s="140"/>
      <c r="F8" s="140"/>
      <c r="G8" s="140"/>
    </row>
    <row r="9" spans="1:7" ht="30" customHeight="1">
      <c r="A9" s="139">
        <v>8</v>
      </c>
      <c r="B9" s="139" t="s">
        <v>57</v>
      </c>
      <c r="C9" s="140">
        <f t="shared" si="0"/>
        <v>2208</v>
      </c>
      <c r="D9" s="140"/>
      <c r="E9" s="140"/>
      <c r="F9" s="140">
        <v>890</v>
      </c>
      <c r="G9" s="140">
        <v>1318</v>
      </c>
    </row>
    <row r="10" spans="1:7" ht="30" customHeight="1">
      <c r="A10" s="136"/>
      <c r="B10" s="141" t="s">
        <v>262</v>
      </c>
      <c r="C10" s="140">
        <f>SUM(C2:C9)</f>
        <v>522056</v>
      </c>
      <c r="D10" s="140">
        <f>SUM(D2:D9)</f>
        <v>493831</v>
      </c>
      <c r="E10" s="140">
        <f>SUM(E2:E9)</f>
        <v>25842</v>
      </c>
      <c r="F10" s="140">
        <f>SUM(F2:F9)</f>
        <v>930</v>
      </c>
      <c r="G10" s="140">
        <f>SUM(G2:G9)</f>
        <v>1453</v>
      </c>
    </row>
    <row r="11" spans="1:7" ht="30" customHeight="1">
      <c r="A11" s="136"/>
      <c r="B11" s="138" t="s">
        <v>263</v>
      </c>
      <c r="C11" s="142"/>
      <c r="D11" s="140"/>
      <c r="E11" s="140">
        <v>132626</v>
      </c>
      <c r="F11" s="140">
        <v>874</v>
      </c>
      <c r="G11" s="140">
        <v>844</v>
      </c>
    </row>
    <row r="12" spans="1:7" ht="30" customHeight="1">
      <c r="A12" s="136"/>
      <c r="B12" s="141" t="s">
        <v>264</v>
      </c>
      <c r="C12" s="142"/>
      <c r="D12" s="140">
        <f>SUM(D10:D11)</f>
        <v>493831</v>
      </c>
      <c r="E12" s="140">
        <f>SUM(E10:E11)</f>
        <v>158468</v>
      </c>
      <c r="F12" s="140">
        <f>SUM(F10:F11)</f>
        <v>1804</v>
      </c>
      <c r="G12" s="140">
        <f>SUM(G10:G11)</f>
        <v>2297</v>
      </c>
    </row>
    <row r="13" ht="12.75">
      <c r="D13" s="78"/>
    </row>
    <row r="14" ht="12.75">
      <c r="F14" s="131"/>
    </row>
    <row r="16" ht="12.75">
      <c r="D16" s="143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&amp;R6. számú melléklet a
3/2011.(III.4.)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6"/>
  <sheetViews>
    <sheetView workbookViewId="0" topLeftCell="A1">
      <selection activeCell="K245" sqref="K244:K245"/>
    </sheetView>
  </sheetViews>
  <sheetFormatPr defaultColWidth="9.140625" defaultRowHeight="12.75"/>
  <cols>
    <col min="1" max="1" width="0.13671875" style="0" customWidth="1"/>
    <col min="2" max="2" width="3.57421875" style="0" customWidth="1"/>
    <col min="3" max="3" width="5.8515625" style="0" hidden="1" customWidth="1"/>
    <col min="4" max="4" width="4.28125" style="0" hidden="1" customWidth="1"/>
    <col min="5" max="5" width="43.421875" style="0" customWidth="1"/>
    <col min="6" max="6" width="13.00390625" style="0" customWidth="1"/>
    <col min="7" max="7" width="13.7109375" style="0" customWidth="1"/>
    <col min="8" max="8" width="12.421875" style="0" customWidth="1"/>
  </cols>
  <sheetData>
    <row r="1" spans="1:8" ht="60" customHeight="1" thickBot="1" thickTop="1">
      <c r="A1" s="79"/>
      <c r="B1" s="79" t="s">
        <v>232</v>
      </c>
      <c r="C1" s="80" t="s">
        <v>233</v>
      </c>
      <c r="D1" s="79" t="s">
        <v>234</v>
      </c>
      <c r="E1" s="81" t="s">
        <v>36</v>
      </c>
      <c r="F1" s="82" t="s">
        <v>283</v>
      </c>
      <c r="G1" s="83" t="s">
        <v>279</v>
      </c>
      <c r="H1" s="83" t="s">
        <v>293</v>
      </c>
    </row>
    <row r="2" spans="1:8" ht="14.25" hidden="1" thickBot="1" thickTop="1">
      <c r="A2" s="84"/>
      <c r="B2" s="84"/>
      <c r="C2" s="84"/>
      <c r="D2" s="84"/>
      <c r="E2" s="85"/>
      <c r="F2" s="87"/>
      <c r="G2" s="88"/>
      <c r="H2" s="89"/>
    </row>
    <row r="3" spans="1:8" ht="14.25" thickBot="1" thickTop="1">
      <c r="A3" s="84"/>
      <c r="B3" s="90">
        <v>1</v>
      </c>
      <c r="C3" s="91"/>
      <c r="D3" s="91"/>
      <c r="E3" s="85" t="s">
        <v>25</v>
      </c>
      <c r="F3" s="86"/>
      <c r="G3" s="92">
        <v>135</v>
      </c>
      <c r="H3" s="92">
        <v>137</v>
      </c>
    </row>
    <row r="4" spans="1:9" ht="14.25" thickBot="1" thickTop="1">
      <c r="A4" s="84"/>
      <c r="B4" s="90">
        <v>2</v>
      </c>
      <c r="C4" s="91"/>
      <c r="D4" s="91"/>
      <c r="E4" s="85" t="s">
        <v>35</v>
      </c>
      <c r="F4" s="86"/>
      <c r="G4" s="93"/>
      <c r="H4" s="93"/>
      <c r="I4" s="94"/>
    </row>
    <row r="5" spans="1:8" ht="14.25" thickBot="1" thickTop="1">
      <c r="A5" s="84"/>
      <c r="B5" s="90">
        <v>3</v>
      </c>
      <c r="C5" s="91"/>
      <c r="D5" s="91"/>
      <c r="E5" s="85" t="s">
        <v>41</v>
      </c>
      <c r="F5" s="87"/>
      <c r="G5" s="92"/>
      <c r="H5" s="92"/>
    </row>
    <row r="6" spans="1:8" ht="14.25" thickBot="1" thickTop="1">
      <c r="A6" s="84"/>
      <c r="B6" s="90">
        <v>4</v>
      </c>
      <c r="C6" s="91"/>
      <c r="D6" s="91"/>
      <c r="E6" s="132" t="s">
        <v>47</v>
      </c>
      <c r="F6" s="87"/>
      <c r="G6" s="87"/>
      <c r="H6" s="87"/>
    </row>
    <row r="7" spans="1:8" ht="14.25" thickBot="1" thickTop="1">
      <c r="A7" s="84"/>
      <c r="B7" s="90">
        <v>5</v>
      </c>
      <c r="C7" s="91"/>
      <c r="D7" s="91"/>
      <c r="E7" s="85" t="s">
        <v>50</v>
      </c>
      <c r="F7" s="86"/>
      <c r="G7" s="86"/>
      <c r="H7" s="86"/>
    </row>
    <row r="8" spans="1:8" ht="14.25" thickBot="1" thickTop="1">
      <c r="A8" s="84"/>
      <c r="B8" s="90">
        <v>6</v>
      </c>
      <c r="C8" s="91"/>
      <c r="D8" s="91"/>
      <c r="E8" s="85" t="s">
        <v>249</v>
      </c>
      <c r="F8" s="95"/>
      <c r="G8" s="95"/>
      <c r="H8" s="95"/>
    </row>
    <row r="9" spans="1:8" ht="14.25" thickBot="1" thickTop="1">
      <c r="A9" s="84"/>
      <c r="B9" s="96">
        <v>7</v>
      </c>
      <c r="C9" s="91"/>
      <c r="D9" s="91"/>
      <c r="E9" s="85" t="s">
        <v>250</v>
      </c>
      <c r="F9" s="86"/>
      <c r="G9" s="92"/>
      <c r="H9" s="92"/>
    </row>
    <row r="10" spans="1:8" ht="14.25" thickBot="1" thickTop="1">
      <c r="A10" s="84"/>
      <c r="B10" s="84">
        <v>8</v>
      </c>
      <c r="C10" s="84"/>
      <c r="D10" s="84"/>
      <c r="E10" s="85" t="s">
        <v>57</v>
      </c>
      <c r="F10" s="86">
        <v>1318</v>
      </c>
      <c r="G10" s="92">
        <v>1318</v>
      </c>
      <c r="H10" s="92"/>
    </row>
    <row r="11" spans="1:8" ht="14.25" thickBot="1" thickTop="1">
      <c r="A11" s="84"/>
      <c r="B11" s="84"/>
      <c r="C11" s="84"/>
      <c r="D11" s="84"/>
      <c r="E11" s="85" t="s">
        <v>251</v>
      </c>
      <c r="F11" s="86">
        <v>566</v>
      </c>
      <c r="G11" s="92">
        <v>844</v>
      </c>
      <c r="H11" s="92">
        <v>844</v>
      </c>
    </row>
    <row r="12" spans="1:8" ht="25.5" customHeight="1" thickBot="1" thickTop="1">
      <c r="A12" s="97"/>
      <c r="B12" s="98"/>
      <c r="C12" s="98"/>
      <c r="D12" s="98"/>
      <c r="E12" s="99" t="s">
        <v>252</v>
      </c>
      <c r="F12" s="100">
        <f>F3+F4+F5+F6+F7+F8+F9+F10+F11</f>
        <v>1884</v>
      </c>
      <c r="G12" s="100">
        <f>SUM(G3:G11)</f>
        <v>2297</v>
      </c>
      <c r="H12" s="100">
        <f>SUM(H3:H11)</f>
        <v>981</v>
      </c>
    </row>
    <row r="13" spans="5:8" ht="14.25" thickBot="1" thickTop="1">
      <c r="E13" s="133"/>
      <c r="F13" s="134"/>
      <c r="G13" s="135"/>
      <c r="H13" s="94"/>
    </row>
    <row r="14" spans="1:8" ht="60" customHeight="1" thickBot="1" thickTop="1">
      <c r="A14" s="101"/>
      <c r="B14" s="79" t="s">
        <v>232</v>
      </c>
      <c r="C14" s="80" t="s">
        <v>233</v>
      </c>
      <c r="D14" s="79" t="s">
        <v>234</v>
      </c>
      <c r="E14" s="81" t="s">
        <v>59</v>
      </c>
      <c r="F14" s="82" t="s">
        <v>282</v>
      </c>
      <c r="G14" s="83" t="s">
        <v>279</v>
      </c>
      <c r="H14" s="83" t="s">
        <v>293</v>
      </c>
    </row>
    <row r="15" spans="1:8" ht="14.25" thickBot="1" thickTop="1">
      <c r="A15" s="102"/>
      <c r="B15" s="90">
        <v>1</v>
      </c>
      <c r="C15" s="91"/>
      <c r="D15" s="91"/>
      <c r="E15" s="85" t="s">
        <v>78</v>
      </c>
      <c r="F15" s="86"/>
      <c r="G15" s="92">
        <v>23</v>
      </c>
      <c r="H15" s="103">
        <v>23</v>
      </c>
    </row>
    <row r="16" spans="1:8" ht="14.25" thickBot="1" thickTop="1">
      <c r="A16" s="102"/>
      <c r="B16" s="90">
        <v>2</v>
      </c>
      <c r="C16" s="91"/>
      <c r="D16" s="91"/>
      <c r="E16" s="85" t="s">
        <v>84</v>
      </c>
      <c r="F16" s="87"/>
      <c r="G16" s="344">
        <v>6</v>
      </c>
      <c r="H16" s="87">
        <v>5</v>
      </c>
    </row>
    <row r="17" spans="1:8" ht="14.25" hidden="1" thickBot="1" thickTop="1">
      <c r="A17" s="102"/>
      <c r="B17" s="91"/>
      <c r="C17" s="91"/>
      <c r="D17" s="91"/>
      <c r="E17" s="85"/>
      <c r="F17" s="86"/>
      <c r="G17" s="92"/>
      <c r="H17" s="92"/>
    </row>
    <row r="18" spans="1:8" ht="14.25" hidden="1" thickBot="1" thickTop="1">
      <c r="A18" s="102"/>
      <c r="B18" s="91"/>
      <c r="C18" s="91"/>
      <c r="D18" s="91"/>
      <c r="E18" s="104"/>
      <c r="F18" s="86"/>
      <c r="G18" s="92"/>
      <c r="H18" s="92"/>
    </row>
    <row r="19" spans="1:8" ht="14.25" hidden="1" thickBot="1" thickTop="1">
      <c r="A19" s="102"/>
      <c r="B19" s="91"/>
      <c r="C19" s="91"/>
      <c r="D19" s="91"/>
      <c r="E19" s="85"/>
      <c r="F19" s="86"/>
      <c r="G19" s="92"/>
      <c r="H19" s="92"/>
    </row>
    <row r="20" spans="1:8" ht="14.25" hidden="1" thickBot="1" thickTop="1">
      <c r="A20" s="102"/>
      <c r="B20" s="91"/>
      <c r="C20" s="91"/>
      <c r="D20" s="91"/>
      <c r="E20" s="85"/>
      <c r="F20" s="86"/>
      <c r="G20" s="92"/>
      <c r="H20" s="92"/>
    </row>
    <row r="21" spans="1:8" ht="14.25" hidden="1" thickBot="1" thickTop="1">
      <c r="A21" s="102"/>
      <c r="B21" s="91"/>
      <c r="C21" s="91"/>
      <c r="D21" s="91"/>
      <c r="E21" s="85"/>
      <c r="F21" s="86"/>
      <c r="G21" s="92"/>
      <c r="H21" s="92"/>
    </row>
    <row r="22" spans="1:8" ht="14.25" hidden="1" thickBot="1" thickTop="1">
      <c r="A22" s="102"/>
      <c r="B22" s="91"/>
      <c r="C22" s="91"/>
      <c r="D22" s="91"/>
      <c r="E22" s="85"/>
      <c r="F22" s="86"/>
      <c r="G22" s="92"/>
      <c r="H22" s="92"/>
    </row>
    <row r="23" spans="1:8" ht="14.25" hidden="1" thickBot="1" thickTop="1">
      <c r="A23" s="102"/>
      <c r="B23" s="91"/>
      <c r="C23" s="91"/>
      <c r="D23" s="91"/>
      <c r="E23" s="85"/>
      <c r="F23" s="86"/>
      <c r="G23" s="92"/>
      <c r="H23" s="92"/>
    </row>
    <row r="24" spans="1:8" ht="14.25" hidden="1" thickBot="1" thickTop="1">
      <c r="A24" s="102"/>
      <c r="B24" s="91"/>
      <c r="C24" s="91"/>
      <c r="D24" s="91"/>
      <c r="E24" s="91"/>
      <c r="F24" s="91"/>
      <c r="G24" s="345"/>
      <c r="H24" s="91"/>
    </row>
    <row r="25" spans="1:8" ht="14.25" hidden="1" thickBot="1" thickTop="1">
      <c r="A25" s="102"/>
      <c r="B25" s="91"/>
      <c r="C25" s="91"/>
      <c r="D25" s="91"/>
      <c r="E25" s="85"/>
      <c r="F25" s="86"/>
      <c r="G25" s="105"/>
      <c r="H25" s="105"/>
    </row>
    <row r="26" spans="1:8" ht="14.25" hidden="1" thickBot="1" thickTop="1">
      <c r="A26" s="102"/>
      <c r="B26" s="91"/>
      <c r="C26" s="91"/>
      <c r="D26" s="91"/>
      <c r="E26" s="85"/>
      <c r="F26" s="86"/>
      <c r="G26" s="105"/>
      <c r="H26" s="105"/>
    </row>
    <row r="27" spans="1:8" ht="14.25" hidden="1" thickBot="1" thickTop="1">
      <c r="A27" s="102"/>
      <c r="B27" s="91"/>
      <c r="C27" s="91"/>
      <c r="D27" s="91"/>
      <c r="E27" s="85"/>
      <c r="F27" s="86"/>
      <c r="G27" s="105"/>
      <c r="H27" s="105"/>
    </row>
    <row r="28" spans="1:8" ht="14.25" hidden="1" thickBot="1" thickTop="1">
      <c r="A28" s="102"/>
      <c r="B28" s="91"/>
      <c r="C28" s="91"/>
      <c r="D28" s="91"/>
      <c r="E28" s="85"/>
      <c r="F28" s="86"/>
      <c r="G28" s="105"/>
      <c r="H28" s="105"/>
    </row>
    <row r="29" spans="1:8" ht="14.25" hidden="1" thickBot="1" thickTop="1">
      <c r="A29" s="102"/>
      <c r="B29" s="91"/>
      <c r="C29" s="91"/>
      <c r="D29" s="91"/>
      <c r="E29" s="85"/>
      <c r="F29" s="86"/>
      <c r="G29" s="105"/>
      <c r="H29" s="105"/>
    </row>
    <row r="30" spans="1:8" ht="14.25" hidden="1" thickBot="1" thickTop="1">
      <c r="A30" s="102"/>
      <c r="B30" s="91"/>
      <c r="C30" s="91"/>
      <c r="D30" s="91"/>
      <c r="E30" s="85"/>
      <c r="F30" s="86"/>
      <c r="G30" s="105"/>
      <c r="H30" s="105"/>
    </row>
    <row r="31" spans="1:8" ht="14.25" hidden="1" thickBot="1" thickTop="1">
      <c r="A31" s="102"/>
      <c r="B31" s="91"/>
      <c r="C31" s="91"/>
      <c r="D31" s="91"/>
      <c r="E31" s="85"/>
      <c r="F31" s="86"/>
      <c r="G31" s="105"/>
      <c r="H31" s="105"/>
    </row>
    <row r="32" spans="1:8" ht="14.25" hidden="1" thickBot="1" thickTop="1">
      <c r="A32" s="84"/>
      <c r="B32" s="91"/>
      <c r="C32" s="91"/>
      <c r="D32" s="91"/>
      <c r="E32" s="85"/>
      <c r="F32" s="86"/>
      <c r="G32" s="93"/>
      <c r="H32" s="93"/>
    </row>
    <row r="33" spans="1:8" ht="14.25" hidden="1" thickBot="1" thickTop="1">
      <c r="A33" s="102"/>
      <c r="B33" s="91"/>
      <c r="C33" s="91"/>
      <c r="D33" s="91"/>
      <c r="E33" s="91"/>
      <c r="F33" s="91"/>
      <c r="G33" s="345"/>
      <c r="H33" s="91"/>
    </row>
    <row r="34" spans="1:8" ht="24" hidden="1" thickBot="1" thickTop="1">
      <c r="A34" s="79" t="s">
        <v>238</v>
      </c>
      <c r="B34" s="106"/>
      <c r="C34" s="107"/>
      <c r="D34" s="106"/>
      <c r="E34" s="108"/>
      <c r="F34" s="109"/>
      <c r="G34" s="346"/>
      <c r="H34" s="110"/>
    </row>
    <row r="35" spans="1:8" ht="14.25" hidden="1" thickBot="1" thickTop="1">
      <c r="A35" s="102"/>
      <c r="B35" s="91"/>
      <c r="C35" s="91"/>
      <c r="D35" s="91"/>
      <c r="E35" s="85"/>
      <c r="F35" s="87"/>
      <c r="G35" s="347"/>
      <c r="H35" s="111"/>
    </row>
    <row r="36" spans="1:8" ht="14.25" hidden="1" thickBot="1" thickTop="1">
      <c r="A36" s="102"/>
      <c r="B36" s="91"/>
      <c r="C36" s="91"/>
      <c r="D36" s="91"/>
      <c r="E36" s="85"/>
      <c r="F36" s="87"/>
      <c r="G36" s="112"/>
      <c r="H36" s="112"/>
    </row>
    <row r="37" spans="1:8" ht="14.25" hidden="1" thickBot="1" thickTop="1">
      <c r="A37" s="102"/>
      <c r="B37" s="91"/>
      <c r="C37" s="91"/>
      <c r="D37" s="91"/>
      <c r="E37" s="85"/>
      <c r="F37" s="87"/>
      <c r="G37" s="112"/>
      <c r="H37" s="112"/>
    </row>
    <row r="38" spans="1:8" ht="14.25" hidden="1" thickBot="1" thickTop="1">
      <c r="A38" s="102"/>
      <c r="B38" s="91"/>
      <c r="C38" s="91"/>
      <c r="D38" s="91"/>
      <c r="E38" s="85"/>
      <c r="F38" s="87"/>
      <c r="G38" s="112"/>
      <c r="H38" s="112"/>
    </row>
    <row r="39" spans="1:8" ht="14.25" hidden="1" thickBot="1" thickTop="1">
      <c r="A39" s="102"/>
      <c r="B39" s="91"/>
      <c r="C39" s="91"/>
      <c r="D39" s="91"/>
      <c r="E39" s="91"/>
      <c r="F39" s="91"/>
      <c r="G39" s="345"/>
      <c r="H39" s="91"/>
    </row>
    <row r="40" spans="1:8" ht="14.25" hidden="1" thickBot="1" thickTop="1">
      <c r="A40" s="102"/>
      <c r="B40" s="91"/>
      <c r="C40" s="91"/>
      <c r="D40" s="91"/>
      <c r="E40" s="113"/>
      <c r="F40" s="114"/>
      <c r="G40" s="115"/>
      <c r="H40" s="115"/>
    </row>
    <row r="41" spans="1:8" ht="14.25" hidden="1" thickBot="1" thickTop="1">
      <c r="A41" s="102"/>
      <c r="B41" s="91"/>
      <c r="C41" s="91"/>
      <c r="D41" s="91"/>
      <c r="E41" s="85"/>
      <c r="F41" s="87"/>
      <c r="G41" s="92"/>
      <c r="H41" s="92"/>
    </row>
    <row r="42" spans="1:8" ht="14.25" hidden="1" thickBot="1" thickTop="1">
      <c r="A42" s="102"/>
      <c r="B42" s="91"/>
      <c r="C42" s="91"/>
      <c r="D42" s="91"/>
      <c r="E42" s="85"/>
      <c r="F42" s="93"/>
      <c r="G42" s="92"/>
      <c r="H42" s="92"/>
    </row>
    <row r="43" spans="1:8" ht="14.25" hidden="1" thickBot="1" thickTop="1">
      <c r="A43" s="102"/>
      <c r="B43" s="91"/>
      <c r="C43" s="91"/>
      <c r="D43" s="91"/>
      <c r="E43" s="85"/>
      <c r="F43" s="87"/>
      <c r="G43" s="92"/>
      <c r="H43" s="92"/>
    </row>
    <row r="44" spans="1:8" ht="14.25" hidden="1" thickBot="1" thickTop="1">
      <c r="A44" s="102"/>
      <c r="B44" s="91"/>
      <c r="C44" s="91"/>
      <c r="D44" s="91"/>
      <c r="E44" s="85"/>
      <c r="F44" s="86"/>
      <c r="G44" s="92"/>
      <c r="H44" s="92"/>
    </row>
    <row r="45" spans="1:8" ht="14.25" hidden="1" thickBot="1" thickTop="1">
      <c r="A45" s="102"/>
      <c r="B45" s="91"/>
      <c r="C45" s="91"/>
      <c r="D45" s="91"/>
      <c r="E45" s="85"/>
      <c r="F45" s="87"/>
      <c r="G45" s="92"/>
      <c r="H45" s="92"/>
    </row>
    <row r="46" spans="1:8" ht="14.25" hidden="1" thickBot="1" thickTop="1">
      <c r="A46" s="102"/>
      <c r="B46" s="91"/>
      <c r="C46" s="91"/>
      <c r="D46" s="91"/>
      <c r="E46" s="85"/>
      <c r="F46" s="87"/>
      <c r="G46" s="92"/>
      <c r="H46" s="92"/>
    </row>
    <row r="47" spans="1:8" ht="14.25" hidden="1" thickBot="1" thickTop="1">
      <c r="A47" s="102"/>
      <c r="B47" s="91"/>
      <c r="C47" s="91"/>
      <c r="D47" s="91"/>
      <c r="E47" s="85"/>
      <c r="F47" s="87"/>
      <c r="G47" s="92"/>
      <c r="H47" s="92"/>
    </row>
    <row r="48" spans="1:8" ht="14.25" hidden="1" thickBot="1" thickTop="1">
      <c r="A48" s="102"/>
      <c r="B48" s="91"/>
      <c r="C48" s="91"/>
      <c r="D48" s="91"/>
      <c r="E48" s="91"/>
      <c r="F48" s="91"/>
      <c r="G48" s="345"/>
      <c r="H48" s="91"/>
    </row>
    <row r="49" spans="1:8" ht="14.25" hidden="1" thickBot="1" thickTop="1">
      <c r="A49" s="102"/>
      <c r="B49" s="91"/>
      <c r="C49" s="91"/>
      <c r="D49" s="91"/>
      <c r="E49" s="85"/>
      <c r="F49" s="87"/>
      <c r="G49" s="348"/>
      <c r="H49" s="88"/>
    </row>
    <row r="50" spans="1:8" ht="14.25" hidden="1" thickBot="1" thickTop="1">
      <c r="A50" s="102"/>
      <c r="B50" s="91"/>
      <c r="C50" s="91">
        <v>1</v>
      </c>
      <c r="D50" s="91"/>
      <c r="E50" s="85"/>
      <c r="F50" s="87"/>
      <c r="G50" s="348"/>
      <c r="H50" s="88"/>
    </row>
    <row r="51" spans="1:8" ht="14.25" hidden="1" thickBot="1" thickTop="1">
      <c r="A51" s="102"/>
      <c r="B51" s="91"/>
      <c r="C51" s="91">
        <v>2</v>
      </c>
      <c r="D51" s="91"/>
      <c r="E51" s="85"/>
      <c r="F51" s="87"/>
      <c r="G51" s="348"/>
      <c r="H51" s="88"/>
    </row>
    <row r="52" spans="1:8" ht="14.25" hidden="1" thickBot="1" thickTop="1">
      <c r="A52" s="102"/>
      <c r="B52" s="91"/>
      <c r="C52" s="91"/>
      <c r="D52" s="91"/>
      <c r="E52" s="85"/>
      <c r="F52" s="85"/>
      <c r="G52" s="348"/>
      <c r="H52" s="88"/>
    </row>
    <row r="53" spans="1:8" ht="14.25" hidden="1" thickBot="1" thickTop="1">
      <c r="A53" s="102"/>
      <c r="B53" s="91"/>
      <c r="C53" s="91"/>
      <c r="D53" s="91"/>
      <c r="E53" s="91"/>
      <c r="F53" s="91"/>
      <c r="G53" s="345"/>
      <c r="H53" s="91"/>
    </row>
    <row r="54" spans="1:8" ht="14.25" hidden="1" thickBot="1" thickTop="1">
      <c r="A54" s="102"/>
      <c r="B54" s="91"/>
      <c r="C54" s="91"/>
      <c r="D54" s="91"/>
      <c r="E54" s="85"/>
      <c r="F54" s="86"/>
      <c r="G54" s="348"/>
      <c r="H54" s="88"/>
    </row>
    <row r="55" spans="1:8" ht="14.25" hidden="1" thickBot="1" thickTop="1">
      <c r="A55" s="102"/>
      <c r="B55" s="91"/>
      <c r="C55" s="91"/>
      <c r="D55" s="91"/>
      <c r="E55" s="85"/>
      <c r="F55" s="113"/>
      <c r="G55" s="349"/>
      <c r="H55" s="116"/>
    </row>
    <row r="56" spans="1:8" ht="14.25" hidden="1" thickBot="1" thickTop="1">
      <c r="A56" s="102"/>
      <c r="B56" s="91"/>
      <c r="C56" s="91"/>
      <c r="D56" s="91"/>
      <c r="E56" s="85"/>
      <c r="F56" s="87"/>
      <c r="G56" s="349"/>
      <c r="H56" s="116"/>
    </row>
    <row r="57" spans="1:8" ht="14.25" hidden="1" thickBot="1" thickTop="1">
      <c r="A57" s="102"/>
      <c r="B57" s="91"/>
      <c r="C57" s="91"/>
      <c r="D57" s="91"/>
      <c r="E57" s="85"/>
      <c r="F57" s="87"/>
      <c r="G57" s="349"/>
      <c r="H57" s="116"/>
    </row>
    <row r="58" spans="1:8" ht="14.25" hidden="1" thickBot="1" thickTop="1">
      <c r="A58" s="102"/>
      <c r="B58" s="91"/>
      <c r="C58" s="91"/>
      <c r="D58" s="91"/>
      <c r="E58" s="91"/>
      <c r="F58" s="91"/>
      <c r="G58" s="345"/>
      <c r="H58" s="91"/>
    </row>
    <row r="59" spans="1:8" ht="14.25" hidden="1" thickBot="1" thickTop="1">
      <c r="A59" s="102"/>
      <c r="B59" s="91"/>
      <c r="C59" s="91"/>
      <c r="D59" s="91"/>
      <c r="E59" s="85"/>
      <c r="F59" s="87"/>
      <c r="G59" s="349"/>
      <c r="H59" s="116"/>
    </row>
    <row r="60" spans="1:8" ht="14.25" hidden="1" thickBot="1" thickTop="1">
      <c r="A60" s="102"/>
      <c r="B60" s="91"/>
      <c r="C60" s="91"/>
      <c r="D60" s="91"/>
      <c r="E60" s="85"/>
      <c r="F60" s="87"/>
      <c r="G60" s="349"/>
      <c r="H60" s="116"/>
    </row>
    <row r="61" spans="1:8" ht="14.25" hidden="1" thickBot="1" thickTop="1">
      <c r="A61" s="102"/>
      <c r="B61" s="91"/>
      <c r="C61" s="91"/>
      <c r="D61" s="91"/>
      <c r="E61" s="91"/>
      <c r="F61" s="91"/>
      <c r="G61" s="345"/>
      <c r="H61" s="91"/>
    </row>
    <row r="62" spans="1:8" ht="14.25" hidden="1" thickBot="1" thickTop="1">
      <c r="A62" s="102"/>
      <c r="B62" s="91"/>
      <c r="C62" s="91"/>
      <c r="D62" s="91"/>
      <c r="E62" s="85"/>
      <c r="F62" s="86"/>
      <c r="G62" s="348"/>
      <c r="H62" s="88"/>
    </row>
    <row r="63" spans="1:8" ht="14.25" hidden="1" thickBot="1" thickTop="1">
      <c r="A63" s="102"/>
      <c r="B63" s="91"/>
      <c r="C63" s="91"/>
      <c r="D63" s="91"/>
      <c r="E63" s="85"/>
      <c r="F63" s="86"/>
      <c r="G63" s="348"/>
      <c r="H63" s="88"/>
    </row>
    <row r="64" spans="1:8" ht="14.25" hidden="1" thickBot="1" thickTop="1">
      <c r="A64" s="102"/>
      <c r="B64" s="91"/>
      <c r="C64" s="91"/>
      <c r="D64" s="91"/>
      <c r="E64" s="85"/>
      <c r="F64" s="86"/>
      <c r="G64" s="348"/>
      <c r="H64" s="88"/>
    </row>
    <row r="65" spans="1:8" ht="14.25" hidden="1" thickBot="1" thickTop="1">
      <c r="A65" s="102"/>
      <c r="B65" s="91"/>
      <c r="C65" s="91"/>
      <c r="D65" s="91"/>
      <c r="E65" s="85"/>
      <c r="F65" s="86"/>
      <c r="G65" s="348"/>
      <c r="H65" s="88"/>
    </row>
    <row r="66" spans="1:8" ht="24" hidden="1" thickBot="1" thickTop="1">
      <c r="A66" s="79" t="s">
        <v>238</v>
      </c>
      <c r="B66" s="106"/>
      <c r="C66" s="107"/>
      <c r="D66" s="106"/>
      <c r="E66" s="108"/>
      <c r="F66" s="109"/>
      <c r="G66" s="346"/>
      <c r="H66" s="110"/>
    </row>
    <row r="67" spans="1:8" ht="14.25" hidden="1" thickBot="1" thickTop="1">
      <c r="A67" s="102"/>
      <c r="B67" s="91"/>
      <c r="C67" s="91"/>
      <c r="D67" s="91"/>
      <c r="E67" s="85"/>
      <c r="F67" s="87"/>
      <c r="G67" s="348"/>
      <c r="H67" s="88"/>
    </row>
    <row r="68" spans="1:8" ht="14.25" hidden="1" thickBot="1" thickTop="1">
      <c r="A68" s="102"/>
      <c r="B68" s="91"/>
      <c r="C68" s="91"/>
      <c r="D68" s="91"/>
      <c r="E68" s="85"/>
      <c r="F68" s="117"/>
      <c r="G68" s="348"/>
      <c r="H68" s="88"/>
    </row>
    <row r="69" spans="1:8" ht="14.25" hidden="1" thickBot="1" thickTop="1">
      <c r="A69" s="102"/>
      <c r="B69" s="91"/>
      <c r="C69" s="91"/>
      <c r="D69" s="91"/>
      <c r="E69" s="85"/>
      <c r="F69" s="87"/>
      <c r="G69" s="348"/>
      <c r="H69" s="88"/>
    </row>
    <row r="70" spans="1:8" ht="14.25" hidden="1" thickBot="1" thickTop="1">
      <c r="A70" s="102"/>
      <c r="B70" s="91"/>
      <c r="C70" s="91"/>
      <c r="D70" s="91"/>
      <c r="E70" s="85"/>
      <c r="F70" s="86"/>
      <c r="G70" s="112"/>
      <c r="H70" s="118"/>
    </row>
    <row r="71" spans="1:8" ht="14.25" hidden="1" thickBot="1" thickTop="1">
      <c r="A71" s="102"/>
      <c r="B71" s="91"/>
      <c r="C71" s="91"/>
      <c r="D71" s="91"/>
      <c r="E71" s="85"/>
      <c r="F71" s="86"/>
      <c r="G71" s="112"/>
      <c r="H71" s="118"/>
    </row>
    <row r="72" spans="1:8" ht="14.25" hidden="1" thickBot="1" thickTop="1">
      <c r="A72" s="102"/>
      <c r="B72" s="91"/>
      <c r="C72" s="91"/>
      <c r="D72" s="91"/>
      <c r="E72" s="85"/>
      <c r="F72" s="86"/>
      <c r="G72" s="112"/>
      <c r="H72" s="118"/>
    </row>
    <row r="73" spans="1:8" ht="14.25" hidden="1" thickBot="1" thickTop="1">
      <c r="A73" s="102"/>
      <c r="B73" s="91"/>
      <c r="C73" s="91"/>
      <c r="D73" s="91"/>
      <c r="E73" s="85"/>
      <c r="F73" s="86"/>
      <c r="G73" s="92"/>
      <c r="H73" s="103"/>
    </row>
    <row r="74" spans="1:8" ht="14.25" hidden="1" thickBot="1" thickTop="1">
      <c r="A74" s="102"/>
      <c r="B74" s="91"/>
      <c r="C74" s="91"/>
      <c r="D74" s="91"/>
      <c r="E74" s="85"/>
      <c r="F74" s="86"/>
      <c r="G74" s="112"/>
      <c r="H74" s="118"/>
    </row>
    <row r="75" spans="1:8" ht="14.25" hidden="1" thickBot="1" thickTop="1">
      <c r="A75" s="102"/>
      <c r="B75" s="91"/>
      <c r="C75" s="91"/>
      <c r="D75" s="91"/>
      <c r="E75" s="85"/>
      <c r="F75" s="86"/>
      <c r="G75" s="92"/>
      <c r="H75" s="103"/>
    </row>
    <row r="76" spans="1:8" ht="14.25" hidden="1" thickBot="1" thickTop="1">
      <c r="A76" s="102"/>
      <c r="B76" s="91"/>
      <c r="C76" s="91"/>
      <c r="D76" s="91"/>
      <c r="E76" s="85"/>
      <c r="F76" s="86"/>
      <c r="G76" s="112"/>
      <c r="H76" s="118"/>
    </row>
    <row r="77" spans="1:8" ht="14.25" hidden="1" thickBot="1" thickTop="1">
      <c r="A77" s="102"/>
      <c r="B77" s="91"/>
      <c r="C77" s="91"/>
      <c r="D77" s="91"/>
      <c r="E77" s="85"/>
      <c r="F77" s="86"/>
      <c r="G77" s="112"/>
      <c r="H77" s="118"/>
    </row>
    <row r="78" spans="1:8" ht="14.25" hidden="1" thickBot="1" thickTop="1">
      <c r="A78" s="102"/>
      <c r="B78" s="91"/>
      <c r="C78" s="91"/>
      <c r="D78" s="91"/>
      <c r="E78" s="85"/>
      <c r="F78" s="86"/>
      <c r="G78" s="112"/>
      <c r="H78" s="118"/>
    </row>
    <row r="79" spans="1:8" ht="14.25" hidden="1" thickBot="1" thickTop="1">
      <c r="A79" s="102"/>
      <c r="B79" s="91"/>
      <c r="C79" s="91"/>
      <c r="D79" s="91"/>
      <c r="E79" s="85"/>
      <c r="F79" s="86"/>
      <c r="G79" s="92"/>
      <c r="H79" s="103"/>
    </row>
    <row r="80" spans="1:8" ht="14.25" hidden="1" thickBot="1" thickTop="1">
      <c r="A80" s="102"/>
      <c r="B80" s="91"/>
      <c r="C80" s="91"/>
      <c r="D80" s="91"/>
      <c r="E80" s="85"/>
      <c r="F80" s="86"/>
      <c r="G80" s="112"/>
      <c r="H80" s="118"/>
    </row>
    <row r="81" spans="1:8" ht="14.25" hidden="1" thickBot="1" thickTop="1">
      <c r="A81" s="102"/>
      <c r="B81" s="91"/>
      <c r="C81" s="91"/>
      <c r="D81" s="91"/>
      <c r="E81" s="85"/>
      <c r="F81" s="86"/>
      <c r="G81" s="112"/>
      <c r="H81" s="118"/>
    </row>
    <row r="82" spans="1:8" ht="14.25" hidden="1" thickBot="1" thickTop="1">
      <c r="A82" s="102"/>
      <c r="B82" s="91"/>
      <c r="C82" s="91"/>
      <c r="D82" s="91"/>
      <c r="E82" s="85"/>
      <c r="F82" s="86"/>
      <c r="G82" s="112"/>
      <c r="H82" s="118"/>
    </row>
    <row r="83" spans="1:8" ht="14.25" hidden="1" thickBot="1" thickTop="1">
      <c r="A83" s="102"/>
      <c r="B83" s="91"/>
      <c r="C83" s="91"/>
      <c r="D83" s="91"/>
      <c r="E83" s="85"/>
      <c r="F83" s="86"/>
      <c r="G83" s="112"/>
      <c r="H83" s="118"/>
    </row>
    <row r="84" spans="1:8" ht="14.25" hidden="1" thickBot="1" thickTop="1">
      <c r="A84" s="102"/>
      <c r="B84" s="91"/>
      <c r="C84" s="91"/>
      <c r="D84" s="91"/>
      <c r="E84" s="85"/>
      <c r="F84" s="86"/>
      <c r="G84" s="112"/>
      <c r="H84" s="118"/>
    </row>
    <row r="85" spans="1:8" ht="14.25" hidden="1" thickBot="1" thickTop="1">
      <c r="A85" s="102"/>
      <c r="B85" s="91"/>
      <c r="C85" s="91"/>
      <c r="D85" s="91"/>
      <c r="E85" s="85"/>
      <c r="F85" s="86"/>
      <c r="G85" s="92"/>
      <c r="H85" s="103"/>
    </row>
    <row r="86" spans="1:8" ht="14.25" hidden="1" thickBot="1" thickTop="1">
      <c r="A86" s="102"/>
      <c r="B86" s="91"/>
      <c r="C86" s="91"/>
      <c r="D86" s="91"/>
      <c r="E86" s="85"/>
      <c r="F86" s="86"/>
      <c r="G86" s="112"/>
      <c r="H86" s="118"/>
    </row>
    <row r="87" spans="1:8" ht="14.25" hidden="1" thickBot="1" thickTop="1">
      <c r="A87" s="102"/>
      <c r="B87" s="91"/>
      <c r="C87" s="91"/>
      <c r="D87" s="91"/>
      <c r="E87" s="85"/>
      <c r="F87" s="86"/>
      <c r="G87" s="112"/>
      <c r="H87" s="118"/>
    </row>
    <row r="88" spans="1:8" ht="14.25" hidden="1" thickBot="1" thickTop="1">
      <c r="A88" s="102"/>
      <c r="B88" s="91"/>
      <c r="C88" s="91"/>
      <c r="D88" s="91"/>
      <c r="E88" s="85"/>
      <c r="F88" s="86"/>
      <c r="G88" s="92"/>
      <c r="H88" s="103"/>
    </row>
    <row r="89" spans="1:8" ht="14.25" thickBot="1" thickTop="1">
      <c r="A89" s="102"/>
      <c r="B89" s="91">
        <v>3</v>
      </c>
      <c r="C89" s="91"/>
      <c r="D89" s="91"/>
      <c r="E89" s="113" t="s">
        <v>239</v>
      </c>
      <c r="F89" s="119">
        <v>924</v>
      </c>
      <c r="G89" s="350">
        <v>1757</v>
      </c>
      <c r="H89" s="119">
        <v>700</v>
      </c>
    </row>
    <row r="90" spans="1:8" ht="14.25" hidden="1" thickBot="1" thickTop="1">
      <c r="A90" s="84"/>
      <c r="B90" s="91"/>
      <c r="C90" s="91"/>
      <c r="D90" s="91"/>
      <c r="E90" s="91"/>
      <c r="F90" s="91"/>
      <c r="G90" s="345"/>
      <c r="H90" s="91"/>
    </row>
    <row r="91" spans="1:8" ht="14.25" hidden="1" thickBot="1" thickTop="1">
      <c r="A91" s="102"/>
      <c r="B91" s="91"/>
      <c r="C91" s="91"/>
      <c r="D91" s="91"/>
      <c r="E91" s="85"/>
      <c r="F91" s="87"/>
      <c r="G91" s="92"/>
      <c r="H91" s="103"/>
    </row>
    <row r="92" spans="1:8" ht="14.25" hidden="1" thickBot="1" thickTop="1">
      <c r="A92" s="102"/>
      <c r="B92" s="91"/>
      <c r="C92" s="91"/>
      <c r="D92" s="91"/>
      <c r="E92" s="85"/>
      <c r="F92" s="87"/>
      <c r="G92" s="112"/>
      <c r="H92" s="118"/>
    </row>
    <row r="93" spans="1:8" ht="14.25" hidden="1" thickBot="1" thickTop="1">
      <c r="A93" s="102"/>
      <c r="B93" s="91"/>
      <c r="C93" s="91"/>
      <c r="D93" s="91"/>
      <c r="E93" s="85"/>
      <c r="F93" s="87"/>
      <c r="G93" s="112"/>
      <c r="H93" s="118"/>
    </row>
    <row r="94" spans="1:8" ht="14.25" hidden="1" thickBot="1" thickTop="1">
      <c r="A94" s="102"/>
      <c r="B94" s="91"/>
      <c r="C94" s="91"/>
      <c r="D94" s="91"/>
      <c r="E94" s="85"/>
      <c r="F94" s="87"/>
      <c r="G94" s="112"/>
      <c r="H94" s="118"/>
    </row>
    <row r="95" spans="1:8" ht="14.25" hidden="1" thickBot="1" thickTop="1">
      <c r="A95" s="102"/>
      <c r="B95" s="91"/>
      <c r="C95" s="91"/>
      <c r="D95" s="91"/>
      <c r="E95" s="85"/>
      <c r="F95" s="87"/>
      <c r="G95" s="112"/>
      <c r="H95" s="118"/>
    </row>
    <row r="96" spans="1:8" ht="14.25" hidden="1" thickBot="1" thickTop="1">
      <c r="A96" s="102"/>
      <c r="B96" s="91"/>
      <c r="C96" s="91"/>
      <c r="D96" s="91"/>
      <c r="E96" s="85"/>
      <c r="F96" s="87"/>
      <c r="G96" s="112"/>
      <c r="H96" s="118"/>
    </row>
    <row r="97" spans="1:8" ht="14.25" hidden="1" thickBot="1" thickTop="1">
      <c r="A97" s="84"/>
      <c r="B97" s="91"/>
      <c r="C97" s="91"/>
      <c r="D97" s="91"/>
      <c r="E97" s="91"/>
      <c r="F97" s="91"/>
      <c r="G97" s="345"/>
      <c r="H97" s="91"/>
    </row>
    <row r="98" spans="1:8" ht="14.25" hidden="1" thickBot="1" thickTop="1">
      <c r="A98" s="102"/>
      <c r="B98" s="91"/>
      <c r="C98" s="91"/>
      <c r="D98" s="91"/>
      <c r="E98" s="85"/>
      <c r="F98" s="86"/>
      <c r="G98" s="348"/>
      <c r="H98" s="88"/>
    </row>
    <row r="99" spans="1:8" ht="14.25" hidden="1" thickBot="1" thickTop="1">
      <c r="A99" s="102"/>
      <c r="B99" s="91"/>
      <c r="C99" s="91"/>
      <c r="D99" s="91"/>
      <c r="E99" s="85"/>
      <c r="F99" s="87"/>
      <c r="G99" s="348"/>
      <c r="H99" s="88"/>
    </row>
    <row r="100" spans="1:8" ht="24" hidden="1" thickBot="1" thickTop="1">
      <c r="A100" s="79" t="s">
        <v>238</v>
      </c>
      <c r="B100" s="91"/>
      <c r="C100" s="91"/>
      <c r="D100" s="91"/>
      <c r="E100" s="91"/>
      <c r="F100" s="91"/>
      <c r="G100" s="345"/>
      <c r="H100" s="91"/>
    </row>
    <row r="101" spans="1:8" ht="14.25" hidden="1" thickBot="1" thickTop="1">
      <c r="A101" s="102"/>
      <c r="B101" s="91"/>
      <c r="C101" s="91"/>
      <c r="D101" s="91"/>
      <c r="E101" s="85"/>
      <c r="F101" s="86"/>
      <c r="G101" s="348"/>
      <c r="H101" s="88"/>
    </row>
    <row r="102" spans="1:8" ht="14.25" hidden="1" thickBot="1" thickTop="1">
      <c r="A102" s="102"/>
      <c r="B102" s="91"/>
      <c r="C102" s="91"/>
      <c r="D102" s="91"/>
      <c r="E102" s="120"/>
      <c r="F102" s="86"/>
      <c r="G102" s="348"/>
      <c r="H102" s="88"/>
    </row>
    <row r="103" spans="1:8" ht="14.25" hidden="1" thickBot="1" thickTop="1">
      <c r="A103" s="102"/>
      <c r="B103" s="91"/>
      <c r="C103" s="91"/>
      <c r="D103" s="91">
        <v>1</v>
      </c>
      <c r="E103" s="85"/>
      <c r="F103" s="86"/>
      <c r="G103" s="92"/>
      <c r="H103" s="103"/>
    </row>
    <row r="104" spans="1:8" ht="14.25" hidden="1" thickBot="1" thickTop="1">
      <c r="A104" s="102"/>
      <c r="B104" s="91"/>
      <c r="C104" s="91"/>
      <c r="D104" s="91">
        <v>2</v>
      </c>
      <c r="E104" s="85"/>
      <c r="F104" s="86"/>
      <c r="G104" s="92"/>
      <c r="H104" s="103"/>
    </row>
    <row r="105" spans="1:8" ht="14.25" hidden="1" thickBot="1" thickTop="1">
      <c r="A105" s="102"/>
      <c r="B105" s="91"/>
      <c r="C105" s="91"/>
      <c r="D105" s="91">
        <v>3</v>
      </c>
      <c r="E105" s="85"/>
      <c r="F105" s="86"/>
      <c r="G105" s="92"/>
      <c r="H105" s="103"/>
    </row>
    <row r="106" spans="1:8" ht="14.25" hidden="1" thickBot="1" thickTop="1">
      <c r="A106" s="102"/>
      <c r="B106" s="91"/>
      <c r="C106" s="91"/>
      <c r="D106" s="91">
        <v>4</v>
      </c>
      <c r="E106" s="85"/>
      <c r="F106" s="86"/>
      <c r="G106" s="92"/>
      <c r="H106" s="103"/>
    </row>
    <row r="107" spans="1:8" ht="14.25" hidden="1" thickBot="1" thickTop="1">
      <c r="A107" s="102"/>
      <c r="B107" s="91"/>
      <c r="C107" s="91"/>
      <c r="D107" s="91">
        <v>5</v>
      </c>
      <c r="E107" s="85"/>
      <c r="F107" s="86"/>
      <c r="G107" s="92"/>
      <c r="H107" s="103"/>
    </row>
    <row r="108" spans="1:8" ht="14.25" hidden="1" thickBot="1" thickTop="1">
      <c r="A108" s="102"/>
      <c r="B108" s="91"/>
      <c r="C108" s="91"/>
      <c r="D108" s="91"/>
      <c r="E108" s="85"/>
      <c r="F108" s="86"/>
      <c r="G108" s="92"/>
      <c r="H108" s="103"/>
    </row>
    <row r="109" spans="1:8" ht="14.25" hidden="1" thickBot="1" thickTop="1">
      <c r="A109" s="102"/>
      <c r="B109" s="91"/>
      <c r="C109" s="91"/>
      <c r="D109" s="91">
        <v>6</v>
      </c>
      <c r="E109" s="85"/>
      <c r="F109" s="86"/>
      <c r="G109" s="92"/>
      <c r="H109" s="103"/>
    </row>
    <row r="110" spans="1:8" ht="14.25" hidden="1" thickBot="1" thickTop="1">
      <c r="A110" s="102"/>
      <c r="B110" s="91"/>
      <c r="C110" s="91"/>
      <c r="D110" s="91">
        <v>7</v>
      </c>
      <c r="E110" s="85"/>
      <c r="F110" s="86"/>
      <c r="G110" s="92"/>
      <c r="H110" s="103"/>
    </row>
    <row r="111" spans="1:8" ht="14.25" hidden="1" thickBot="1" thickTop="1">
      <c r="A111" s="102"/>
      <c r="B111" s="91"/>
      <c r="C111" s="90">
        <v>1</v>
      </c>
      <c r="D111" s="91"/>
      <c r="E111" s="85"/>
      <c r="F111" s="121"/>
      <c r="G111" s="351"/>
      <c r="H111" s="122"/>
    </row>
    <row r="112" spans="1:8" ht="14.25" hidden="1" thickBot="1" thickTop="1">
      <c r="A112" s="102"/>
      <c r="B112" s="91"/>
      <c r="C112" s="91"/>
      <c r="D112" s="91">
        <v>1</v>
      </c>
      <c r="E112" s="85"/>
      <c r="F112" s="121"/>
      <c r="G112" s="92"/>
      <c r="H112" s="103"/>
    </row>
    <row r="113" spans="1:8" ht="14.25" hidden="1" thickBot="1" thickTop="1">
      <c r="A113" s="102"/>
      <c r="B113" s="91"/>
      <c r="C113" s="91"/>
      <c r="D113" s="91">
        <v>2</v>
      </c>
      <c r="E113" s="85"/>
      <c r="F113" s="121"/>
      <c r="G113" s="92"/>
      <c r="H113" s="103"/>
    </row>
    <row r="114" spans="1:8" ht="14.25" hidden="1" thickBot="1" thickTop="1">
      <c r="A114" s="102"/>
      <c r="B114" s="91"/>
      <c r="C114" s="91"/>
      <c r="D114" s="91">
        <v>3</v>
      </c>
      <c r="E114" s="85"/>
      <c r="F114" s="121"/>
      <c r="G114" s="92"/>
      <c r="H114" s="103"/>
    </row>
    <row r="115" spans="1:8" ht="14.25" hidden="1" thickBot="1" thickTop="1">
      <c r="A115" s="102"/>
      <c r="B115" s="91"/>
      <c r="C115" s="90">
        <v>2</v>
      </c>
      <c r="D115" s="91"/>
      <c r="E115" s="85"/>
      <c r="F115" s="86"/>
      <c r="G115" s="92"/>
      <c r="H115" s="103"/>
    </row>
    <row r="116" spans="1:8" ht="14.25" hidden="1" thickBot="1" thickTop="1">
      <c r="A116" s="102"/>
      <c r="B116" s="91"/>
      <c r="C116" s="91"/>
      <c r="D116" s="91">
        <v>1</v>
      </c>
      <c r="E116" s="85"/>
      <c r="F116" s="121"/>
      <c r="G116" s="92"/>
      <c r="H116" s="103"/>
    </row>
    <row r="117" spans="1:8" ht="14.25" hidden="1" thickBot="1" thickTop="1">
      <c r="A117" s="102"/>
      <c r="B117" s="91"/>
      <c r="C117" s="91"/>
      <c r="D117" s="91">
        <v>2</v>
      </c>
      <c r="E117" s="85"/>
      <c r="F117" s="121"/>
      <c r="G117" s="92"/>
      <c r="H117" s="103"/>
    </row>
    <row r="118" spans="1:8" ht="14.25" hidden="1" thickBot="1" thickTop="1">
      <c r="A118" s="102"/>
      <c r="B118" s="91"/>
      <c r="C118" s="91"/>
      <c r="D118" s="91">
        <v>3</v>
      </c>
      <c r="E118" s="85"/>
      <c r="F118" s="121"/>
      <c r="G118" s="92"/>
      <c r="H118" s="103"/>
    </row>
    <row r="119" spans="1:8" ht="14.25" hidden="1" thickBot="1" thickTop="1">
      <c r="A119" s="102"/>
      <c r="B119" s="91"/>
      <c r="C119" s="91"/>
      <c r="D119" s="91">
        <v>4</v>
      </c>
      <c r="E119" s="85"/>
      <c r="F119" s="121"/>
      <c r="G119" s="92"/>
      <c r="H119" s="103"/>
    </row>
    <row r="120" spans="1:8" ht="14.25" hidden="1" thickBot="1" thickTop="1">
      <c r="A120" s="102"/>
      <c r="B120" s="91"/>
      <c r="C120" s="91"/>
      <c r="D120" s="91">
        <v>5</v>
      </c>
      <c r="E120" s="85"/>
      <c r="F120" s="121"/>
      <c r="G120" s="92"/>
      <c r="H120" s="103"/>
    </row>
    <row r="121" spans="1:8" ht="14.25" hidden="1" thickBot="1" thickTop="1">
      <c r="A121" s="102"/>
      <c r="B121" s="91"/>
      <c r="C121" s="91"/>
      <c r="D121" s="91">
        <v>6</v>
      </c>
      <c r="E121" s="85"/>
      <c r="F121" s="121"/>
      <c r="G121" s="92"/>
      <c r="H121" s="103"/>
    </row>
    <row r="122" spans="1:8" ht="14.25" hidden="1" thickBot="1" thickTop="1">
      <c r="A122" s="102"/>
      <c r="B122" s="91"/>
      <c r="C122" s="91"/>
      <c r="D122" s="91">
        <v>7</v>
      </c>
      <c r="E122" s="85"/>
      <c r="F122" s="121"/>
      <c r="G122" s="92"/>
      <c r="H122" s="103"/>
    </row>
    <row r="123" spans="1:8" ht="14.25" hidden="1" thickBot="1" thickTop="1">
      <c r="A123" s="102"/>
      <c r="B123" s="91"/>
      <c r="C123" s="91"/>
      <c r="D123" s="91">
        <v>8</v>
      </c>
      <c r="E123" s="85"/>
      <c r="F123" s="121"/>
      <c r="G123" s="92"/>
      <c r="H123" s="103"/>
    </row>
    <row r="124" spans="1:8" ht="14.25" hidden="1" thickBot="1" thickTop="1">
      <c r="A124" s="102"/>
      <c r="B124" s="91"/>
      <c r="C124" s="90">
        <v>3</v>
      </c>
      <c r="D124" s="91"/>
      <c r="E124" s="85"/>
      <c r="F124" s="86"/>
      <c r="G124" s="92"/>
      <c r="H124" s="103"/>
    </row>
    <row r="125" spans="1:8" ht="14.25" hidden="1" thickBot="1" thickTop="1">
      <c r="A125" s="102"/>
      <c r="B125" s="91"/>
      <c r="C125" s="91"/>
      <c r="D125" s="91">
        <v>1</v>
      </c>
      <c r="E125" s="85"/>
      <c r="F125" s="85"/>
      <c r="G125" s="92"/>
      <c r="H125" s="103"/>
    </row>
    <row r="126" spans="1:8" ht="14.25" hidden="1" thickBot="1" thickTop="1">
      <c r="A126" s="102"/>
      <c r="B126" s="91"/>
      <c r="C126" s="91"/>
      <c r="D126" s="91">
        <v>2</v>
      </c>
      <c r="E126" s="85"/>
      <c r="F126" s="85"/>
      <c r="G126" s="92"/>
      <c r="H126" s="103"/>
    </row>
    <row r="127" spans="1:8" ht="14.25" hidden="1" thickBot="1" thickTop="1">
      <c r="A127" s="102"/>
      <c r="B127" s="91"/>
      <c r="C127" s="90">
        <v>4</v>
      </c>
      <c r="D127" s="91"/>
      <c r="E127" s="85"/>
      <c r="F127" s="85"/>
      <c r="G127" s="112"/>
      <c r="H127" s="118"/>
    </row>
    <row r="128" spans="1:8" ht="14.25" hidden="1" thickBot="1" thickTop="1">
      <c r="A128" s="102"/>
      <c r="B128" s="91"/>
      <c r="C128" s="90">
        <v>5</v>
      </c>
      <c r="D128" s="91"/>
      <c r="E128" s="85"/>
      <c r="F128" s="85"/>
      <c r="G128" s="115"/>
      <c r="H128" s="123"/>
    </row>
    <row r="129" spans="1:8" ht="14.25" hidden="1" thickBot="1" thickTop="1">
      <c r="A129" s="102"/>
      <c r="B129" s="91"/>
      <c r="C129" s="91"/>
      <c r="D129" s="91">
        <v>1</v>
      </c>
      <c r="E129" s="85"/>
      <c r="F129" s="85"/>
      <c r="G129" s="92"/>
      <c r="H129" s="103"/>
    </row>
    <row r="130" spans="1:8" ht="14.25" hidden="1" thickBot="1" thickTop="1">
      <c r="A130" s="102"/>
      <c r="B130" s="91"/>
      <c r="C130" s="91"/>
      <c r="D130" s="91">
        <v>2</v>
      </c>
      <c r="E130" s="85"/>
      <c r="F130" s="85"/>
      <c r="G130" s="92"/>
      <c r="H130" s="103"/>
    </row>
    <row r="131" spans="1:8" ht="14.25" hidden="1" thickBot="1" thickTop="1">
      <c r="A131" s="102"/>
      <c r="B131" s="91"/>
      <c r="C131" s="91"/>
      <c r="D131" s="91">
        <v>3</v>
      </c>
      <c r="E131" s="85"/>
      <c r="F131" s="85"/>
      <c r="G131" s="92"/>
      <c r="H131" s="103"/>
    </row>
    <row r="132" spans="1:8" ht="14.25" hidden="1" thickBot="1" thickTop="1">
      <c r="A132" s="102"/>
      <c r="B132" s="91"/>
      <c r="C132" s="90">
        <v>6</v>
      </c>
      <c r="D132" s="91"/>
      <c r="E132" s="85"/>
      <c r="F132" s="87"/>
      <c r="G132" s="92"/>
      <c r="H132" s="103"/>
    </row>
    <row r="133" spans="1:8" ht="14.25" hidden="1" thickBot="1" thickTop="1">
      <c r="A133" s="102"/>
      <c r="B133" s="91"/>
      <c r="C133" s="90">
        <v>7</v>
      </c>
      <c r="D133" s="91"/>
      <c r="E133" s="85"/>
      <c r="F133" s="85"/>
      <c r="G133" s="92"/>
      <c r="H133" s="103"/>
    </row>
    <row r="134" spans="1:8" ht="14.25" hidden="1" thickBot="1" thickTop="1">
      <c r="A134" s="102"/>
      <c r="B134" s="91"/>
      <c r="C134" s="91"/>
      <c r="D134" s="91"/>
      <c r="E134" s="104"/>
      <c r="F134" s="85"/>
      <c r="G134" s="348"/>
      <c r="H134" s="88"/>
    </row>
    <row r="135" spans="1:8" ht="14.25" hidden="1" thickBot="1" thickTop="1">
      <c r="A135" s="84"/>
      <c r="B135" s="90"/>
      <c r="C135" s="91"/>
      <c r="D135" s="91"/>
      <c r="E135" s="85"/>
      <c r="F135" s="124"/>
      <c r="G135" s="352"/>
      <c r="H135" s="124"/>
    </row>
    <row r="136" spans="1:8" ht="24" hidden="1" thickBot="1" thickTop="1">
      <c r="A136" s="79" t="s">
        <v>238</v>
      </c>
      <c r="B136" s="106"/>
      <c r="C136" s="107"/>
      <c r="D136" s="106"/>
      <c r="E136" s="108"/>
      <c r="F136" s="109"/>
      <c r="G136" s="346"/>
      <c r="H136" s="110"/>
    </row>
    <row r="137" spans="1:8" ht="14.25" hidden="1" thickBot="1" thickTop="1">
      <c r="A137" s="102"/>
      <c r="B137" s="91"/>
      <c r="C137" s="91"/>
      <c r="D137" s="91"/>
      <c r="E137" s="113"/>
      <c r="F137" s="87"/>
      <c r="G137" s="92"/>
      <c r="H137" s="103"/>
    </row>
    <row r="138" spans="1:8" ht="14.25" hidden="1" thickBot="1" thickTop="1">
      <c r="A138" s="102"/>
      <c r="B138" s="91"/>
      <c r="C138" s="91"/>
      <c r="D138" s="91"/>
      <c r="E138" s="85"/>
      <c r="F138" s="87"/>
      <c r="G138" s="92"/>
      <c r="H138" s="103"/>
    </row>
    <row r="139" spans="1:8" ht="14.25" hidden="1" thickBot="1" thickTop="1">
      <c r="A139" s="102"/>
      <c r="B139" s="91"/>
      <c r="C139" s="91"/>
      <c r="D139" s="91"/>
      <c r="E139" s="85"/>
      <c r="F139" s="87"/>
      <c r="G139" s="92"/>
      <c r="H139" s="103"/>
    </row>
    <row r="140" spans="1:8" ht="14.25" hidden="1" thickBot="1" thickTop="1">
      <c r="A140" s="102"/>
      <c r="B140" s="91"/>
      <c r="C140" s="91"/>
      <c r="D140" s="91"/>
      <c r="E140" s="85"/>
      <c r="F140" s="85"/>
      <c r="G140" s="92"/>
      <c r="H140" s="103"/>
    </row>
    <row r="141" spans="1:8" ht="14.25" hidden="1" thickBot="1" thickTop="1">
      <c r="A141" s="102"/>
      <c r="B141" s="91"/>
      <c r="C141" s="91"/>
      <c r="D141" s="91"/>
      <c r="E141" s="85"/>
      <c r="F141" s="85"/>
      <c r="G141" s="92"/>
      <c r="H141" s="103"/>
    </row>
    <row r="142" spans="1:8" ht="14.25" hidden="1" thickBot="1" thickTop="1">
      <c r="A142" s="102"/>
      <c r="B142" s="91"/>
      <c r="C142" s="91"/>
      <c r="D142" s="91"/>
      <c r="E142" s="85"/>
      <c r="F142" s="85"/>
      <c r="G142" s="112"/>
      <c r="H142" s="118"/>
    </row>
    <row r="143" spans="1:8" ht="14.25" hidden="1" thickBot="1" thickTop="1">
      <c r="A143" s="102"/>
      <c r="B143" s="91"/>
      <c r="C143" s="91"/>
      <c r="D143" s="91"/>
      <c r="E143" s="85"/>
      <c r="F143" s="85"/>
      <c r="G143" s="92"/>
      <c r="H143" s="103"/>
    </row>
    <row r="144" spans="1:8" ht="14.25" hidden="1" thickBot="1" thickTop="1">
      <c r="A144" s="102"/>
      <c r="B144" s="91"/>
      <c r="C144" s="91"/>
      <c r="D144" s="91"/>
      <c r="E144" s="85"/>
      <c r="F144" s="85"/>
      <c r="G144" s="112"/>
      <c r="H144" s="118"/>
    </row>
    <row r="145" spans="1:8" ht="14.25" hidden="1" thickBot="1" thickTop="1">
      <c r="A145" s="84"/>
      <c r="B145" s="90"/>
      <c r="C145" s="91"/>
      <c r="D145" s="91"/>
      <c r="E145" s="85"/>
      <c r="F145" s="85"/>
      <c r="G145" s="353"/>
      <c r="H145" s="85"/>
    </row>
    <row r="146" spans="1:8" ht="14.25" hidden="1" thickBot="1" thickTop="1">
      <c r="A146" s="102"/>
      <c r="B146" s="91"/>
      <c r="C146" s="91"/>
      <c r="D146" s="91"/>
      <c r="E146" s="85"/>
      <c r="F146" s="86"/>
      <c r="G146" s="348"/>
      <c r="H146" s="88"/>
    </row>
    <row r="147" spans="1:8" ht="14.25" hidden="1" thickBot="1" thickTop="1">
      <c r="A147" s="84"/>
      <c r="B147" s="91"/>
      <c r="C147" s="91"/>
      <c r="D147" s="91"/>
      <c r="E147" s="91"/>
      <c r="F147" s="91"/>
      <c r="G147" s="345"/>
      <c r="H147" s="91"/>
    </row>
    <row r="148" spans="1:8" ht="14.25" hidden="1" thickBot="1" thickTop="1">
      <c r="A148" s="102"/>
      <c r="B148" s="91"/>
      <c r="C148" s="91"/>
      <c r="D148" s="91"/>
      <c r="E148" s="85"/>
      <c r="F148" s="87"/>
      <c r="G148" s="348"/>
      <c r="H148" s="88"/>
    </row>
    <row r="149" spans="1:8" ht="14.25" hidden="1" thickBot="1" thickTop="1">
      <c r="A149" s="102"/>
      <c r="B149" s="91"/>
      <c r="C149" s="91"/>
      <c r="D149" s="91"/>
      <c r="E149" s="85"/>
      <c r="F149" s="86"/>
      <c r="G149" s="348"/>
      <c r="H149" s="88"/>
    </row>
    <row r="150" spans="1:8" ht="14.25" hidden="1" thickBot="1" thickTop="1">
      <c r="A150" s="102"/>
      <c r="B150" s="91"/>
      <c r="C150" s="91"/>
      <c r="D150" s="91"/>
      <c r="E150" s="85"/>
      <c r="F150" s="86"/>
      <c r="G150" s="125"/>
      <c r="H150" s="125"/>
    </row>
    <row r="151" spans="1:8" ht="14.25" hidden="1" thickBot="1" thickTop="1">
      <c r="A151" s="102"/>
      <c r="B151" s="91"/>
      <c r="C151" s="91"/>
      <c r="D151" s="91"/>
      <c r="E151" s="85"/>
      <c r="F151" s="86"/>
      <c r="G151" s="125"/>
      <c r="H151" s="125"/>
    </row>
    <row r="152" spans="1:8" ht="14.25" hidden="1" thickBot="1" thickTop="1">
      <c r="A152" s="102"/>
      <c r="B152" s="91"/>
      <c r="C152" s="91"/>
      <c r="D152" s="91"/>
      <c r="E152" s="85"/>
      <c r="F152" s="86"/>
      <c r="G152" s="125"/>
      <c r="H152" s="125"/>
    </row>
    <row r="153" spans="1:8" ht="14.25" hidden="1" thickBot="1" thickTop="1">
      <c r="A153" s="102"/>
      <c r="B153" s="91"/>
      <c r="C153" s="91"/>
      <c r="D153" s="91"/>
      <c r="E153" s="85"/>
      <c r="F153" s="86"/>
      <c r="G153" s="125"/>
      <c r="H153" s="125"/>
    </row>
    <row r="154" spans="1:8" ht="14.25" hidden="1" thickBot="1" thickTop="1">
      <c r="A154" s="102"/>
      <c r="B154" s="91"/>
      <c r="C154" s="91"/>
      <c r="D154" s="91"/>
      <c r="E154" s="85"/>
      <c r="F154" s="86"/>
      <c r="G154" s="125"/>
      <c r="H154" s="125"/>
    </row>
    <row r="155" spans="1:8" ht="14.25" hidden="1" thickBot="1" thickTop="1">
      <c r="A155" s="102"/>
      <c r="B155" s="91"/>
      <c r="C155" s="91"/>
      <c r="D155" s="91"/>
      <c r="E155" s="85"/>
      <c r="F155" s="86"/>
      <c r="G155" s="125"/>
      <c r="H155" s="125"/>
    </row>
    <row r="156" spans="1:8" ht="14.25" hidden="1" thickBot="1" thickTop="1">
      <c r="A156" s="102"/>
      <c r="B156" s="91"/>
      <c r="C156" s="91"/>
      <c r="D156" s="91"/>
      <c r="E156" s="85"/>
      <c r="F156" s="86"/>
      <c r="G156" s="125"/>
      <c r="H156" s="125"/>
    </row>
    <row r="157" spans="1:8" ht="14.25" hidden="1" thickBot="1" thickTop="1">
      <c r="A157" s="102"/>
      <c r="B157" s="91"/>
      <c r="C157" s="91"/>
      <c r="D157" s="91"/>
      <c r="E157" s="85"/>
      <c r="F157" s="86"/>
      <c r="G157" s="125"/>
      <c r="H157" s="125"/>
    </row>
    <row r="158" spans="1:8" ht="14.25" hidden="1" thickBot="1" thickTop="1">
      <c r="A158" s="102"/>
      <c r="B158" s="91"/>
      <c r="C158" s="91"/>
      <c r="D158" s="91"/>
      <c r="E158" s="85"/>
      <c r="F158" s="86"/>
      <c r="G158" s="125"/>
      <c r="H158" s="125"/>
    </row>
    <row r="159" spans="1:8" ht="14.25" hidden="1" thickBot="1" thickTop="1">
      <c r="A159" s="102"/>
      <c r="B159" s="91"/>
      <c r="C159" s="91"/>
      <c r="D159" s="91"/>
      <c r="E159" s="85"/>
      <c r="F159" s="86"/>
      <c r="G159" s="125"/>
      <c r="H159" s="125"/>
    </row>
    <row r="160" spans="1:8" ht="14.25" hidden="1" thickBot="1" thickTop="1">
      <c r="A160" s="102"/>
      <c r="B160" s="91"/>
      <c r="C160" s="91"/>
      <c r="D160" s="91"/>
      <c r="E160" s="85"/>
      <c r="F160" s="86"/>
      <c r="G160" s="125"/>
      <c r="H160" s="125"/>
    </row>
    <row r="161" spans="1:8" ht="14.25" hidden="1" thickBot="1" thickTop="1">
      <c r="A161" s="102"/>
      <c r="B161" s="91"/>
      <c r="C161" s="91"/>
      <c r="D161" s="91"/>
      <c r="E161" s="85"/>
      <c r="F161" s="86"/>
      <c r="G161" s="348"/>
      <c r="H161" s="88"/>
    </row>
    <row r="162" spans="1:8" ht="14.25" hidden="1" thickBot="1" thickTop="1">
      <c r="A162" s="102"/>
      <c r="B162" s="91"/>
      <c r="C162" s="91"/>
      <c r="D162" s="91"/>
      <c r="E162" s="85"/>
      <c r="F162" s="86"/>
      <c r="G162" s="348"/>
      <c r="H162" s="88"/>
    </row>
    <row r="163" spans="1:8" ht="14.25" hidden="1" thickBot="1" thickTop="1">
      <c r="A163" s="102"/>
      <c r="B163" s="91"/>
      <c r="C163" s="91"/>
      <c r="D163" s="91"/>
      <c r="E163" s="85"/>
      <c r="F163" s="86"/>
      <c r="G163" s="348"/>
      <c r="H163" s="88"/>
    </row>
    <row r="164" spans="1:8" ht="14.25" hidden="1" thickBot="1" thickTop="1">
      <c r="A164" s="102"/>
      <c r="B164" s="91"/>
      <c r="C164" s="91"/>
      <c r="D164" s="91"/>
      <c r="E164" s="85"/>
      <c r="F164" s="86"/>
      <c r="G164" s="348"/>
      <c r="H164" s="88"/>
    </row>
    <row r="165" spans="1:8" ht="14.25" hidden="1" thickBot="1" thickTop="1">
      <c r="A165" s="102"/>
      <c r="B165" s="91"/>
      <c r="C165" s="91"/>
      <c r="D165" s="91"/>
      <c r="E165" s="85"/>
      <c r="F165" s="86"/>
      <c r="G165" s="348"/>
      <c r="H165" s="88"/>
    </row>
    <row r="166" spans="1:8" ht="14.25" hidden="1" thickBot="1" thickTop="1">
      <c r="A166" s="102"/>
      <c r="B166" s="91"/>
      <c r="C166" s="91"/>
      <c r="D166" s="91"/>
      <c r="E166" s="85"/>
      <c r="F166" s="86"/>
      <c r="G166" s="348"/>
      <c r="H166" s="88"/>
    </row>
    <row r="167" spans="1:8" ht="14.25" thickBot="1" thickTop="1">
      <c r="A167" s="102"/>
      <c r="B167" s="91"/>
      <c r="C167" s="91"/>
      <c r="D167" s="91"/>
      <c r="E167" s="85" t="s">
        <v>288</v>
      </c>
      <c r="F167" s="86">
        <v>300</v>
      </c>
      <c r="G167" s="88">
        <v>796</v>
      </c>
      <c r="H167" s="88">
        <v>49</v>
      </c>
    </row>
    <row r="168" spans="1:8" ht="14.25" thickBot="1" thickTop="1">
      <c r="A168" s="102"/>
      <c r="B168" s="91"/>
      <c r="C168" s="91"/>
      <c r="D168" s="91"/>
      <c r="E168" s="85" t="s">
        <v>241</v>
      </c>
      <c r="F168" s="86"/>
      <c r="G168" s="348"/>
      <c r="H168" s="88"/>
    </row>
    <row r="169" spans="1:8" ht="14.25" thickBot="1" thickTop="1">
      <c r="A169" s="102"/>
      <c r="B169" s="91"/>
      <c r="C169" s="91"/>
      <c r="D169" s="91"/>
      <c r="E169" s="85" t="s">
        <v>289</v>
      </c>
      <c r="F169" s="86">
        <v>240</v>
      </c>
      <c r="G169" s="348">
        <v>240</v>
      </c>
      <c r="H169" s="88">
        <v>77</v>
      </c>
    </row>
    <row r="170" spans="1:8" ht="14.25" thickBot="1" thickTop="1">
      <c r="A170" s="102"/>
      <c r="B170" s="91"/>
      <c r="C170" s="91"/>
      <c r="D170" s="91"/>
      <c r="E170" s="85" t="s">
        <v>290</v>
      </c>
      <c r="F170" s="86">
        <v>135</v>
      </c>
      <c r="G170" s="348">
        <v>300</v>
      </c>
      <c r="H170" s="88">
        <v>132</v>
      </c>
    </row>
    <row r="171" spans="1:8" ht="14.25" thickBot="1" thickTop="1">
      <c r="A171" s="102"/>
      <c r="B171" s="91"/>
      <c r="C171" s="91"/>
      <c r="D171" s="91"/>
      <c r="E171" s="85" t="s">
        <v>244</v>
      </c>
      <c r="F171" s="86">
        <v>100</v>
      </c>
      <c r="G171" s="348">
        <v>150</v>
      </c>
      <c r="H171" s="88">
        <v>150</v>
      </c>
    </row>
    <row r="172" spans="1:8" ht="14.25" thickBot="1" thickTop="1">
      <c r="A172" s="102"/>
      <c r="B172" s="91"/>
      <c r="C172" s="91"/>
      <c r="D172" s="91"/>
      <c r="E172" s="85" t="s">
        <v>291</v>
      </c>
      <c r="F172" s="86">
        <v>100</v>
      </c>
      <c r="G172" s="348">
        <v>191</v>
      </c>
      <c r="H172" s="88">
        <v>216</v>
      </c>
    </row>
    <row r="173" spans="1:8" ht="14.25" thickBot="1" thickTop="1">
      <c r="A173" s="102"/>
      <c r="B173" s="91"/>
      <c r="C173" s="91"/>
      <c r="D173" s="91"/>
      <c r="E173" s="85" t="s">
        <v>292</v>
      </c>
      <c r="F173" s="86">
        <v>49</v>
      </c>
      <c r="G173" s="348">
        <v>80</v>
      </c>
      <c r="H173" s="88">
        <v>76</v>
      </c>
    </row>
    <row r="174" spans="1:8" ht="14.25" thickBot="1" thickTop="1">
      <c r="A174" s="84"/>
      <c r="B174" s="90">
        <v>4</v>
      </c>
      <c r="C174" s="91"/>
      <c r="D174" s="91"/>
      <c r="E174" s="85" t="s">
        <v>134</v>
      </c>
      <c r="F174" s="86"/>
      <c r="G174" s="93">
        <v>10</v>
      </c>
      <c r="H174" s="86">
        <v>8</v>
      </c>
    </row>
    <row r="175" spans="1:8" ht="14.25" hidden="1" thickBot="1" thickTop="1">
      <c r="A175" s="102"/>
      <c r="B175" s="91"/>
      <c r="C175" s="91"/>
      <c r="D175" s="91"/>
      <c r="E175" s="85"/>
      <c r="F175" s="86"/>
      <c r="G175" s="348"/>
      <c r="H175" s="88"/>
    </row>
    <row r="176" spans="1:8" ht="14.25" hidden="1" thickBot="1" thickTop="1">
      <c r="A176" s="102"/>
      <c r="B176" s="91"/>
      <c r="C176" s="91"/>
      <c r="D176" s="91"/>
      <c r="E176" s="85"/>
      <c r="F176" s="87"/>
      <c r="G176" s="348"/>
      <c r="H176" s="88"/>
    </row>
    <row r="177" spans="1:8" ht="14.25" hidden="1" thickBot="1" thickTop="1">
      <c r="A177" s="102"/>
      <c r="B177" s="91"/>
      <c r="C177" s="91"/>
      <c r="D177" s="91"/>
      <c r="E177" s="85"/>
      <c r="F177" s="87"/>
      <c r="G177" s="348"/>
      <c r="H177" s="88"/>
    </row>
    <row r="178" spans="1:8" ht="14.25" hidden="1" thickBot="1" thickTop="1">
      <c r="A178" s="102"/>
      <c r="B178" s="91"/>
      <c r="C178" s="91"/>
      <c r="D178" s="91"/>
      <c r="E178" s="85"/>
      <c r="F178" s="87"/>
      <c r="G178" s="348"/>
      <c r="H178" s="88"/>
    </row>
    <row r="179" spans="1:8" ht="14.25" hidden="1" thickBot="1" thickTop="1">
      <c r="A179" s="102"/>
      <c r="B179" s="91"/>
      <c r="C179" s="91"/>
      <c r="D179" s="91"/>
      <c r="E179" s="85"/>
      <c r="F179" s="87"/>
      <c r="G179" s="348"/>
      <c r="H179" s="88"/>
    </row>
    <row r="180" spans="1:8" ht="14.25" hidden="1" thickBot="1" thickTop="1">
      <c r="A180" s="102"/>
      <c r="B180" s="91"/>
      <c r="C180" s="91"/>
      <c r="D180" s="91"/>
      <c r="E180" s="85"/>
      <c r="F180" s="87"/>
      <c r="G180" s="348"/>
      <c r="H180" s="88"/>
    </row>
    <row r="181" spans="1:8" ht="14.25" hidden="1" thickBot="1" thickTop="1">
      <c r="A181" s="102"/>
      <c r="B181" s="91"/>
      <c r="C181" s="91"/>
      <c r="D181" s="91"/>
      <c r="E181" s="85"/>
      <c r="F181" s="86"/>
      <c r="G181" s="348"/>
      <c r="H181" s="88"/>
    </row>
    <row r="182" spans="1:8" ht="14.25" hidden="1" thickBot="1" thickTop="1">
      <c r="A182" s="102"/>
      <c r="B182" s="91"/>
      <c r="C182" s="91"/>
      <c r="D182" s="91"/>
      <c r="E182" s="85"/>
      <c r="F182" s="86"/>
      <c r="G182" s="348"/>
      <c r="H182" s="88"/>
    </row>
    <row r="183" spans="1:8" ht="24" hidden="1" thickBot="1" thickTop="1">
      <c r="A183" s="79" t="s">
        <v>238</v>
      </c>
      <c r="B183" s="106"/>
      <c r="C183" s="107"/>
      <c r="D183" s="106"/>
      <c r="E183" s="108"/>
      <c r="F183" s="109"/>
      <c r="G183" s="346"/>
      <c r="H183" s="110"/>
    </row>
    <row r="184" spans="1:8" ht="14.25" hidden="1" thickBot="1" thickTop="1">
      <c r="A184" s="102"/>
      <c r="B184" s="91"/>
      <c r="C184" s="91"/>
      <c r="D184" s="91"/>
      <c r="E184" s="120"/>
      <c r="F184" s="86"/>
      <c r="G184" s="92"/>
      <c r="H184" s="103"/>
    </row>
    <row r="185" spans="1:8" ht="14.25" hidden="1" thickBot="1" thickTop="1">
      <c r="A185" s="102"/>
      <c r="B185" s="91"/>
      <c r="C185" s="91"/>
      <c r="D185" s="91"/>
      <c r="E185" s="85"/>
      <c r="F185" s="86"/>
      <c r="G185" s="92"/>
      <c r="H185" s="92"/>
    </row>
    <row r="186" spans="1:8" ht="14.25" hidden="1" thickBot="1" thickTop="1">
      <c r="A186" s="102"/>
      <c r="B186" s="91"/>
      <c r="C186" s="91"/>
      <c r="D186" s="91"/>
      <c r="E186" s="85"/>
      <c r="F186" s="86"/>
      <c r="G186" s="92"/>
      <c r="H186" s="103"/>
    </row>
    <row r="187" spans="1:8" ht="14.25" hidden="1" thickBot="1" thickTop="1">
      <c r="A187" s="102"/>
      <c r="B187" s="91"/>
      <c r="C187" s="91"/>
      <c r="D187" s="91"/>
      <c r="E187" s="85"/>
      <c r="F187" s="86"/>
      <c r="G187" s="92"/>
      <c r="H187" s="103"/>
    </row>
    <row r="188" spans="1:8" ht="14.25" hidden="1" thickBot="1" thickTop="1">
      <c r="A188" s="102"/>
      <c r="B188" s="91"/>
      <c r="C188" s="91"/>
      <c r="D188" s="91"/>
      <c r="E188" s="85"/>
      <c r="F188" s="86"/>
      <c r="G188" s="92"/>
      <c r="H188" s="103"/>
    </row>
    <row r="189" spans="1:8" ht="14.25" hidden="1" thickBot="1" thickTop="1">
      <c r="A189" s="102"/>
      <c r="B189" s="91"/>
      <c r="C189" s="91"/>
      <c r="D189" s="91"/>
      <c r="E189" s="85"/>
      <c r="F189" s="86"/>
      <c r="G189" s="92"/>
      <c r="H189" s="103"/>
    </row>
    <row r="190" spans="1:8" ht="14.25" hidden="1" thickBot="1" thickTop="1">
      <c r="A190" s="102"/>
      <c r="B190" s="91"/>
      <c r="C190" s="91"/>
      <c r="D190" s="91"/>
      <c r="E190" s="85"/>
      <c r="F190" s="86"/>
      <c r="G190" s="92"/>
      <c r="H190" s="103"/>
    </row>
    <row r="191" spans="1:8" ht="14.25" hidden="1" thickBot="1" thickTop="1">
      <c r="A191" s="102"/>
      <c r="B191" s="91"/>
      <c r="C191" s="91"/>
      <c r="D191" s="91"/>
      <c r="E191" s="85"/>
      <c r="F191" s="86"/>
      <c r="G191" s="92"/>
      <c r="H191" s="103"/>
    </row>
    <row r="192" spans="1:8" ht="14.25" hidden="1" thickBot="1" thickTop="1">
      <c r="A192" s="102"/>
      <c r="B192" s="91"/>
      <c r="C192" s="91"/>
      <c r="D192" s="91"/>
      <c r="E192" s="85"/>
      <c r="F192" s="86"/>
      <c r="G192" s="92"/>
      <c r="H192" s="103"/>
    </row>
    <row r="193" spans="1:8" ht="14.25" thickBot="1" thickTop="1">
      <c r="A193" s="84"/>
      <c r="B193" s="90">
        <v>5</v>
      </c>
      <c r="C193" s="91"/>
      <c r="D193" s="91"/>
      <c r="E193" s="85" t="s">
        <v>145</v>
      </c>
      <c r="F193" s="86">
        <v>400</v>
      </c>
      <c r="G193" s="92">
        <v>501</v>
      </c>
      <c r="H193" s="103">
        <v>500</v>
      </c>
    </row>
    <row r="194" spans="1:8" ht="14.25" hidden="1" thickBot="1" thickTop="1">
      <c r="A194" s="102"/>
      <c r="B194" s="91"/>
      <c r="C194" s="91"/>
      <c r="D194" s="91"/>
      <c r="E194" s="85"/>
      <c r="F194" s="86"/>
      <c r="G194" s="92"/>
      <c r="H194" s="103"/>
    </row>
    <row r="195" spans="1:8" ht="14.25" hidden="1" thickBot="1" thickTop="1">
      <c r="A195" s="102"/>
      <c r="B195" s="91"/>
      <c r="C195" s="91"/>
      <c r="D195" s="91"/>
      <c r="E195" s="85"/>
      <c r="F195" s="86"/>
      <c r="G195" s="92"/>
      <c r="H195" s="103"/>
    </row>
    <row r="196" spans="1:8" ht="14.25" hidden="1" thickBot="1" thickTop="1">
      <c r="A196" s="102"/>
      <c r="B196" s="91"/>
      <c r="C196" s="91"/>
      <c r="D196" s="91"/>
      <c r="E196" s="85"/>
      <c r="F196" s="86"/>
      <c r="G196" s="92"/>
      <c r="H196" s="103"/>
    </row>
    <row r="197" spans="1:8" ht="14.25" hidden="1" thickBot="1" thickTop="1">
      <c r="A197" s="102"/>
      <c r="B197" s="91"/>
      <c r="C197" s="91"/>
      <c r="D197" s="91"/>
      <c r="E197" s="85"/>
      <c r="F197" s="87"/>
      <c r="G197" s="92"/>
      <c r="H197" s="103"/>
    </row>
    <row r="198" spans="1:8" ht="14.25" hidden="1" thickBot="1" thickTop="1">
      <c r="A198" s="102"/>
      <c r="B198" s="91"/>
      <c r="C198" s="91"/>
      <c r="D198" s="91"/>
      <c r="E198" s="85"/>
      <c r="F198" s="87"/>
      <c r="G198" s="92"/>
      <c r="H198" s="103"/>
    </row>
    <row r="199" spans="1:8" ht="14.25" hidden="1" thickBot="1" thickTop="1">
      <c r="A199" s="102"/>
      <c r="B199" s="91"/>
      <c r="C199" s="91"/>
      <c r="D199" s="91"/>
      <c r="E199" s="85"/>
      <c r="F199" s="87"/>
      <c r="G199" s="92"/>
      <c r="H199" s="103"/>
    </row>
    <row r="200" spans="1:8" ht="14.25" hidden="1" thickBot="1" thickTop="1">
      <c r="A200" s="102"/>
      <c r="B200" s="91"/>
      <c r="C200" s="91"/>
      <c r="D200" s="91"/>
      <c r="E200" s="126"/>
      <c r="F200" s="126"/>
      <c r="G200" s="354"/>
      <c r="H200" s="127"/>
    </row>
    <row r="201" spans="1:8" ht="14.25" hidden="1" thickBot="1" thickTop="1">
      <c r="A201" s="102"/>
      <c r="B201" s="91"/>
      <c r="C201" s="91"/>
      <c r="D201" s="91"/>
      <c r="E201" s="126"/>
      <c r="F201" s="126"/>
      <c r="G201" s="354"/>
      <c r="H201" s="127"/>
    </row>
    <row r="202" spans="1:8" ht="14.25" hidden="1" thickBot="1" thickTop="1">
      <c r="A202" s="102"/>
      <c r="B202" s="91"/>
      <c r="C202" s="91"/>
      <c r="D202" s="91"/>
      <c r="E202" s="126"/>
      <c r="F202" s="126"/>
      <c r="G202" s="354"/>
      <c r="H202" s="127"/>
    </row>
    <row r="203" spans="1:8" ht="14.25" hidden="1" thickBot="1" thickTop="1">
      <c r="A203" s="102"/>
      <c r="B203" s="91"/>
      <c r="C203" s="91"/>
      <c r="D203" s="91"/>
      <c r="E203" s="126"/>
      <c r="F203" s="126"/>
      <c r="G203" s="354"/>
      <c r="H203" s="127"/>
    </row>
    <row r="204" spans="1:8" ht="14.25" hidden="1" thickBot="1" thickTop="1">
      <c r="A204" s="102"/>
      <c r="B204" s="91"/>
      <c r="C204" s="91"/>
      <c r="D204" s="91"/>
      <c r="E204" s="126"/>
      <c r="F204" s="126"/>
      <c r="G204" s="354"/>
      <c r="H204" s="127"/>
    </row>
    <row r="205" spans="1:8" ht="14.25" hidden="1" thickBot="1" thickTop="1">
      <c r="A205" s="102"/>
      <c r="B205" s="91"/>
      <c r="C205" s="91"/>
      <c r="D205" s="91"/>
      <c r="E205" s="126"/>
      <c r="F205" s="126"/>
      <c r="G205" s="354"/>
      <c r="H205" s="127"/>
    </row>
    <row r="206" spans="1:8" ht="14.25" hidden="1" thickBot="1" thickTop="1">
      <c r="A206" s="102"/>
      <c r="B206" s="91"/>
      <c r="C206" s="91"/>
      <c r="D206" s="91"/>
      <c r="E206" s="126"/>
      <c r="F206" s="126"/>
      <c r="G206" s="354"/>
      <c r="H206" s="127"/>
    </row>
    <row r="207" spans="1:8" ht="14.25" hidden="1" thickBot="1" thickTop="1">
      <c r="A207" s="102"/>
      <c r="B207" s="91"/>
      <c r="C207" s="91"/>
      <c r="D207" s="91"/>
      <c r="E207" s="126"/>
      <c r="F207" s="126"/>
      <c r="G207" s="354"/>
      <c r="H207" s="127"/>
    </row>
    <row r="208" spans="1:8" ht="14.25" hidden="1" thickBot="1" thickTop="1">
      <c r="A208" s="102"/>
      <c r="B208" s="91"/>
      <c r="C208" s="91"/>
      <c r="D208" s="91"/>
      <c r="E208" s="126"/>
      <c r="F208" s="126"/>
      <c r="G208" s="354"/>
      <c r="H208" s="127"/>
    </row>
    <row r="209" spans="1:8" ht="14.25" hidden="1" thickBot="1" thickTop="1">
      <c r="A209" s="102"/>
      <c r="B209" s="91"/>
      <c r="C209" s="91"/>
      <c r="D209" s="91"/>
      <c r="E209" s="126"/>
      <c r="F209" s="126"/>
      <c r="G209" s="354"/>
      <c r="H209" s="127"/>
    </row>
    <row r="210" spans="1:8" ht="14.25" hidden="1" thickBot="1" thickTop="1">
      <c r="A210" s="102"/>
      <c r="B210" s="91"/>
      <c r="C210" s="91"/>
      <c r="D210" s="91"/>
      <c r="E210" s="126"/>
      <c r="F210" s="126"/>
      <c r="G210" s="354"/>
      <c r="H210" s="127"/>
    </row>
    <row r="211" spans="1:8" ht="14.25" hidden="1" thickBot="1" thickTop="1">
      <c r="A211" s="102"/>
      <c r="B211" s="91"/>
      <c r="C211" s="91"/>
      <c r="D211" s="91"/>
      <c r="E211" s="126"/>
      <c r="F211" s="126"/>
      <c r="G211" s="354"/>
      <c r="H211" s="127"/>
    </row>
    <row r="212" spans="1:8" ht="14.25" hidden="1" thickBot="1" thickTop="1">
      <c r="A212" s="102"/>
      <c r="B212" s="91"/>
      <c r="C212" s="91"/>
      <c r="D212" s="91"/>
      <c r="E212" s="126"/>
      <c r="F212" s="126"/>
      <c r="G212" s="354"/>
      <c r="H212" s="127"/>
    </row>
    <row r="213" spans="1:8" ht="14.25" hidden="1" thickBot="1" thickTop="1">
      <c r="A213" s="102"/>
      <c r="B213" s="91"/>
      <c r="C213" s="91"/>
      <c r="D213" s="91"/>
      <c r="E213" s="126"/>
      <c r="F213" s="126"/>
      <c r="G213" s="354"/>
      <c r="H213" s="127"/>
    </row>
    <row r="214" spans="1:8" ht="14.25" hidden="1" thickBot="1" thickTop="1">
      <c r="A214" s="102"/>
      <c r="B214" s="91"/>
      <c r="C214" s="91"/>
      <c r="D214" s="91"/>
      <c r="E214" s="126"/>
      <c r="F214" s="126"/>
      <c r="G214" s="354"/>
      <c r="H214" s="127"/>
    </row>
    <row r="215" spans="1:8" ht="14.25" hidden="1" thickBot="1" thickTop="1">
      <c r="A215" s="102"/>
      <c r="B215" s="91"/>
      <c r="C215" s="91"/>
      <c r="D215" s="91"/>
      <c r="E215" s="126"/>
      <c r="F215" s="126"/>
      <c r="G215" s="354"/>
      <c r="H215" s="127"/>
    </row>
    <row r="216" spans="1:8" ht="14.25" hidden="1" thickBot="1" thickTop="1">
      <c r="A216" s="102"/>
      <c r="B216" s="91"/>
      <c r="C216" s="91"/>
      <c r="D216" s="91"/>
      <c r="E216" s="85"/>
      <c r="F216" s="87"/>
      <c r="G216" s="92"/>
      <c r="H216" s="103"/>
    </row>
    <row r="217" spans="1:8" ht="14.25" hidden="1" thickBot="1" thickTop="1">
      <c r="A217" s="102"/>
      <c r="B217" s="91"/>
      <c r="C217" s="91"/>
      <c r="D217" s="91"/>
      <c r="E217" s="85"/>
      <c r="F217" s="87"/>
      <c r="G217" s="92"/>
      <c r="H217" s="103"/>
    </row>
    <row r="218" spans="1:8" ht="14.25" hidden="1" thickBot="1" thickTop="1">
      <c r="A218" s="102"/>
      <c r="B218" s="91"/>
      <c r="C218" s="91"/>
      <c r="D218" s="91"/>
      <c r="E218" s="85"/>
      <c r="F218" s="86"/>
      <c r="G218" s="92"/>
      <c r="H218" s="103"/>
    </row>
    <row r="219" spans="1:8" ht="14.25" hidden="1" thickBot="1" thickTop="1">
      <c r="A219" s="102"/>
      <c r="B219" s="91"/>
      <c r="C219" s="91">
        <v>1</v>
      </c>
      <c r="D219" s="91"/>
      <c r="E219" s="85"/>
      <c r="F219" s="87"/>
      <c r="G219" s="92"/>
      <c r="H219" s="92"/>
    </row>
    <row r="220" spans="1:8" ht="14.25" hidden="1" thickBot="1" thickTop="1">
      <c r="A220" s="102"/>
      <c r="B220" s="91"/>
      <c r="C220" s="91">
        <v>2</v>
      </c>
      <c r="D220" s="91"/>
      <c r="E220" s="85"/>
      <c r="F220" s="86"/>
      <c r="G220" s="92"/>
      <c r="H220" s="92"/>
    </row>
    <row r="221" spans="1:8" ht="14.25" hidden="1" thickBot="1" thickTop="1">
      <c r="A221" s="102"/>
      <c r="B221" s="91"/>
      <c r="C221" s="91">
        <v>3</v>
      </c>
      <c r="D221" s="91"/>
      <c r="E221" s="85"/>
      <c r="F221" s="87"/>
      <c r="G221" s="92"/>
      <c r="H221" s="92"/>
    </row>
    <row r="222" spans="1:8" ht="14.25" hidden="1" thickBot="1" thickTop="1">
      <c r="A222" s="102"/>
      <c r="B222" s="91"/>
      <c r="C222" s="91">
        <v>4</v>
      </c>
      <c r="D222" s="91"/>
      <c r="E222" s="85"/>
      <c r="F222" s="86"/>
      <c r="G222" s="92"/>
      <c r="H222" s="92"/>
    </row>
    <row r="223" spans="1:8" ht="14.25" thickBot="1" thickTop="1">
      <c r="A223" s="84"/>
      <c r="B223" s="90">
        <v>6</v>
      </c>
      <c r="C223" s="91"/>
      <c r="D223" s="91"/>
      <c r="E223" s="85" t="s">
        <v>247</v>
      </c>
      <c r="F223" s="86"/>
      <c r="G223" s="92"/>
      <c r="H223" s="103"/>
    </row>
    <row r="224" spans="1:8" ht="14.25" hidden="1" thickBot="1" thickTop="1">
      <c r="A224" s="102"/>
      <c r="B224" s="91"/>
      <c r="C224" s="91"/>
      <c r="D224" s="91"/>
      <c r="E224" s="85"/>
      <c r="F224" s="86"/>
      <c r="G224" s="92"/>
      <c r="H224" s="103"/>
    </row>
    <row r="225" spans="1:8" ht="14.25" hidden="1" thickBot="1" thickTop="1">
      <c r="A225" s="102"/>
      <c r="B225" s="91"/>
      <c r="C225" s="91"/>
      <c r="D225" s="91"/>
      <c r="E225" s="85"/>
      <c r="F225" s="86"/>
      <c r="G225" s="92"/>
      <c r="H225" s="103"/>
    </row>
    <row r="226" spans="1:8" ht="14.25" hidden="1" thickBot="1" thickTop="1">
      <c r="A226" s="102"/>
      <c r="B226" s="91"/>
      <c r="C226" s="91"/>
      <c r="D226" s="91"/>
      <c r="E226" s="85"/>
      <c r="F226" s="86"/>
      <c r="G226" s="92"/>
      <c r="H226" s="103"/>
    </row>
    <row r="227" spans="1:8" ht="14.25" hidden="1" thickBot="1" thickTop="1">
      <c r="A227" s="102"/>
      <c r="B227" s="91"/>
      <c r="C227" s="91"/>
      <c r="D227" s="91"/>
      <c r="E227" s="85"/>
      <c r="F227" s="86"/>
      <c r="G227" s="92"/>
      <c r="H227" s="103"/>
    </row>
    <row r="228" spans="1:8" ht="14.25" thickBot="1" thickTop="1">
      <c r="A228" s="84"/>
      <c r="B228" s="90">
        <v>7</v>
      </c>
      <c r="C228" s="91"/>
      <c r="D228" s="91"/>
      <c r="E228" s="113" t="s">
        <v>53</v>
      </c>
      <c r="F228" s="95"/>
      <c r="G228" s="105"/>
      <c r="H228" s="128"/>
    </row>
    <row r="229" spans="1:8" ht="14.25" hidden="1" thickBot="1" thickTop="1">
      <c r="A229" s="102"/>
      <c r="B229" s="91"/>
      <c r="C229" s="91"/>
      <c r="D229" s="91"/>
      <c r="E229" s="85"/>
      <c r="F229" s="86"/>
      <c r="G229" s="103"/>
      <c r="H229" s="103"/>
    </row>
    <row r="230" spans="1:8" ht="14.25" hidden="1" thickBot="1" thickTop="1">
      <c r="A230" s="102"/>
      <c r="B230" s="91"/>
      <c r="C230" s="91"/>
      <c r="D230" s="91"/>
      <c r="E230" s="85"/>
      <c r="F230" s="86"/>
      <c r="G230" s="92"/>
      <c r="H230" s="92"/>
    </row>
    <row r="231" spans="1:8" ht="14.25" thickBot="1" thickTop="1">
      <c r="A231" s="84"/>
      <c r="B231" s="90">
        <v>8</v>
      </c>
      <c r="C231" s="91"/>
      <c r="D231" s="91"/>
      <c r="E231" s="113" t="s">
        <v>155</v>
      </c>
      <c r="F231" s="95">
        <v>560</v>
      </c>
      <c r="G231" s="95"/>
      <c r="H231" s="95"/>
    </row>
    <row r="232" spans="1:8" ht="14.25" thickBot="1" thickTop="1">
      <c r="A232" s="102"/>
      <c r="B232" s="84"/>
      <c r="C232" s="84"/>
      <c r="D232" s="84"/>
      <c r="E232" s="85"/>
      <c r="F232" s="86"/>
      <c r="G232" s="88"/>
      <c r="H232" s="88"/>
    </row>
    <row r="233" spans="1:8" ht="27.75" customHeight="1" thickBot="1" thickTop="1">
      <c r="A233" s="129">
        <v>2</v>
      </c>
      <c r="B233" s="129"/>
      <c r="C233" s="129"/>
      <c r="D233" s="129"/>
      <c r="E233" s="99" t="s">
        <v>253</v>
      </c>
      <c r="F233" s="130">
        <f>F15+F16+F89+F174+F193+F223+F228+F231</f>
        <v>1884</v>
      </c>
      <c r="G233" s="130">
        <f>G15+G16+G89+G174+G193+G223+G228+G231</f>
        <v>2297</v>
      </c>
      <c r="H233" s="130">
        <f>H15+H16+H89+H174+H193+H223+H228+H231</f>
        <v>1236</v>
      </c>
    </row>
    <row r="234" ht="13.5" thickTop="1"/>
    <row r="236" ht="12.75">
      <c r="E236" s="131"/>
    </row>
  </sheetData>
  <printOptions/>
  <pageMargins left="0.7874015748031497" right="0.7874015748031497" top="1.7716535433070868" bottom="0.984251968503937" header="0.5118110236220472" footer="0.5118110236220472"/>
  <pageSetup horizontalDpi="600" verticalDpi="600" orientation="portrait" paperSize="9" r:id="rId1"/>
  <headerFooter alignWithMargins="0">
    <oddHeader>&amp;C
&amp;"Arial,Félkövér"&amp;12Német Kisebbségi Önkormányzat&amp;R5. számú melléklet a
3/2011.(III.4.)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34"/>
  <sheetViews>
    <sheetView workbookViewId="0" topLeftCell="A1">
      <selection activeCell="I6" sqref="I6"/>
    </sheetView>
  </sheetViews>
  <sheetFormatPr defaultColWidth="9.140625" defaultRowHeight="12.75"/>
  <cols>
    <col min="1" max="1" width="0.13671875" style="0" customWidth="1"/>
    <col min="2" max="2" width="3.7109375" style="0" customWidth="1"/>
    <col min="3" max="3" width="5.8515625" style="0" hidden="1" customWidth="1"/>
    <col min="4" max="4" width="4.28125" style="0" hidden="1" customWidth="1"/>
    <col min="5" max="5" width="41.00390625" style="0" customWidth="1"/>
    <col min="6" max="6" width="13.00390625" style="0" customWidth="1"/>
    <col min="7" max="7" width="15.140625" style="0" customWidth="1"/>
    <col min="8" max="8" width="13.57421875" style="0" customWidth="1"/>
  </cols>
  <sheetData>
    <row r="1" spans="1:8" s="167" customFormat="1" ht="39" customHeight="1" thickBot="1" thickTop="1">
      <c r="A1" s="202"/>
      <c r="B1" s="202" t="s">
        <v>232</v>
      </c>
      <c r="C1" s="203" t="s">
        <v>233</v>
      </c>
      <c r="D1" s="202" t="s">
        <v>234</v>
      </c>
      <c r="E1" s="204" t="s">
        <v>36</v>
      </c>
      <c r="F1" s="205" t="s">
        <v>280</v>
      </c>
      <c r="G1" s="206" t="s">
        <v>279</v>
      </c>
      <c r="H1" s="206" t="s">
        <v>323</v>
      </c>
    </row>
    <row r="2" spans="1:8" ht="14.25" hidden="1" thickBot="1" thickTop="1">
      <c r="A2" s="84"/>
      <c r="B2" s="84"/>
      <c r="C2" s="84"/>
      <c r="D2" s="84"/>
      <c r="E2" s="85"/>
      <c r="F2" s="87"/>
      <c r="G2" s="88"/>
      <c r="H2" s="89"/>
    </row>
    <row r="3" spans="1:8" ht="14.25" thickBot="1" thickTop="1">
      <c r="A3" s="84"/>
      <c r="B3" s="90">
        <v>1</v>
      </c>
      <c r="C3" s="91"/>
      <c r="D3" s="91"/>
      <c r="E3" s="85" t="s">
        <v>25</v>
      </c>
      <c r="F3" s="86"/>
      <c r="G3" s="92"/>
      <c r="H3" s="92"/>
    </row>
    <row r="4" spans="1:9" ht="14.25" thickBot="1" thickTop="1">
      <c r="A4" s="84"/>
      <c r="B4" s="90">
        <v>2</v>
      </c>
      <c r="C4" s="91"/>
      <c r="D4" s="91"/>
      <c r="E4" s="85" t="s">
        <v>35</v>
      </c>
      <c r="F4" s="86"/>
      <c r="G4" s="93"/>
      <c r="H4" s="93"/>
      <c r="I4" s="94"/>
    </row>
    <row r="5" spans="1:8" ht="14.25" thickBot="1" thickTop="1">
      <c r="A5" s="84"/>
      <c r="B5" s="90">
        <v>3</v>
      </c>
      <c r="C5" s="91"/>
      <c r="D5" s="91"/>
      <c r="E5" s="85" t="s">
        <v>41</v>
      </c>
      <c r="F5" s="87"/>
      <c r="G5" s="92"/>
      <c r="H5" s="92"/>
    </row>
    <row r="6" spans="1:8" ht="14.25" thickBot="1" thickTop="1">
      <c r="A6" s="84"/>
      <c r="B6" s="90">
        <v>4</v>
      </c>
      <c r="C6" s="91"/>
      <c r="D6" s="91"/>
      <c r="E6" s="85" t="s">
        <v>47</v>
      </c>
      <c r="F6" s="87"/>
      <c r="G6" s="87">
        <v>40</v>
      </c>
      <c r="H6" s="87">
        <v>40</v>
      </c>
    </row>
    <row r="7" spans="1:8" ht="14.25" thickBot="1" thickTop="1">
      <c r="A7" s="84"/>
      <c r="B7" s="90">
        <v>5</v>
      </c>
      <c r="C7" s="91"/>
      <c r="D7" s="91"/>
      <c r="E7" s="85" t="s">
        <v>50</v>
      </c>
      <c r="F7" s="86"/>
      <c r="G7" s="86"/>
      <c r="H7" s="86"/>
    </row>
    <row r="8" spans="1:8" ht="14.25" thickBot="1" thickTop="1">
      <c r="A8" s="84"/>
      <c r="B8" s="90">
        <v>6</v>
      </c>
      <c r="C8" s="91"/>
      <c r="D8" s="91"/>
      <c r="E8" s="85" t="s">
        <v>235</v>
      </c>
      <c r="F8" s="95"/>
      <c r="G8" s="95"/>
      <c r="H8" s="95"/>
    </row>
    <row r="9" spans="1:8" ht="14.25" thickBot="1" thickTop="1">
      <c r="A9" s="84"/>
      <c r="B9" s="96">
        <v>7</v>
      </c>
      <c r="C9" s="91"/>
      <c r="D9" s="91"/>
      <c r="E9" s="85" t="s">
        <v>53</v>
      </c>
      <c r="F9" s="86"/>
      <c r="G9" s="92"/>
      <c r="H9" s="92"/>
    </row>
    <row r="10" spans="1:8" ht="14.25" thickBot="1" thickTop="1">
      <c r="A10" s="84"/>
      <c r="B10" s="84">
        <v>8</v>
      </c>
      <c r="C10" s="84"/>
      <c r="D10" s="84"/>
      <c r="E10" s="85" t="s">
        <v>57</v>
      </c>
      <c r="F10" s="86">
        <v>890</v>
      </c>
      <c r="G10" s="92">
        <v>892</v>
      </c>
      <c r="H10" s="92"/>
    </row>
    <row r="11" spans="1:8" ht="14.25" thickBot="1" thickTop="1">
      <c r="A11" s="84"/>
      <c r="B11" s="84"/>
      <c r="C11" s="84"/>
      <c r="D11" s="84"/>
      <c r="E11" s="85" t="s">
        <v>236</v>
      </c>
      <c r="F11" s="86">
        <v>566</v>
      </c>
      <c r="G11" s="92">
        <v>874</v>
      </c>
      <c r="H11" s="92">
        <v>874</v>
      </c>
    </row>
    <row r="12" spans="1:8" ht="25.5" customHeight="1" thickBot="1" thickTop="1">
      <c r="A12" s="97"/>
      <c r="B12" s="98"/>
      <c r="C12" s="98"/>
      <c r="D12" s="98"/>
      <c r="E12" s="99" t="s">
        <v>237</v>
      </c>
      <c r="F12" s="100">
        <f>SUM(F3:F11)</f>
        <v>1456</v>
      </c>
      <c r="G12" s="100">
        <f>SUM(G3:G11)</f>
        <v>1806</v>
      </c>
      <c r="H12" s="100">
        <f>SUM(H3:H11)</f>
        <v>914</v>
      </c>
    </row>
    <row r="13" spans="1:8" s="167" customFormat="1" ht="41.25" customHeight="1" thickBot="1" thickTop="1">
      <c r="A13" s="207"/>
      <c r="B13" s="202" t="s">
        <v>232</v>
      </c>
      <c r="C13" s="203" t="s">
        <v>233</v>
      </c>
      <c r="D13" s="202" t="s">
        <v>234</v>
      </c>
      <c r="E13" s="204" t="s">
        <v>59</v>
      </c>
      <c r="F13" s="205" t="s">
        <v>280</v>
      </c>
      <c r="G13" s="206" t="s">
        <v>279</v>
      </c>
      <c r="H13" s="206"/>
    </row>
    <row r="14" spans="1:8" ht="14.25" thickBot="1" thickTop="1">
      <c r="A14" s="102"/>
      <c r="B14" s="90">
        <v>1</v>
      </c>
      <c r="C14" s="91"/>
      <c r="D14" s="91"/>
      <c r="E14" s="85" t="s">
        <v>78</v>
      </c>
      <c r="F14" s="86"/>
      <c r="G14" s="103"/>
      <c r="H14" s="103"/>
    </row>
    <row r="15" spans="1:8" ht="14.25" thickBot="1" thickTop="1">
      <c r="A15" s="102"/>
      <c r="B15" s="90">
        <v>2</v>
      </c>
      <c r="C15" s="91"/>
      <c r="D15" s="91"/>
      <c r="E15" s="85" t="s">
        <v>84</v>
      </c>
      <c r="F15" s="87"/>
      <c r="G15" s="87"/>
      <c r="H15" s="87"/>
    </row>
    <row r="16" spans="1:8" ht="14.25" hidden="1" thickBot="1" thickTop="1">
      <c r="A16" s="102"/>
      <c r="B16" s="91"/>
      <c r="C16" s="91"/>
      <c r="D16" s="91"/>
      <c r="E16" s="85"/>
      <c r="F16" s="86"/>
      <c r="G16" s="92"/>
      <c r="H16" s="92"/>
    </row>
    <row r="17" spans="1:8" ht="14.25" hidden="1" thickBot="1" thickTop="1">
      <c r="A17" s="102"/>
      <c r="B17" s="91"/>
      <c r="C17" s="91"/>
      <c r="D17" s="91"/>
      <c r="E17" s="104"/>
      <c r="F17" s="86"/>
      <c r="G17" s="92"/>
      <c r="H17" s="92"/>
    </row>
    <row r="18" spans="1:8" ht="14.25" hidden="1" thickBot="1" thickTop="1">
      <c r="A18" s="102"/>
      <c r="B18" s="91"/>
      <c r="C18" s="91"/>
      <c r="D18" s="91"/>
      <c r="E18" s="85"/>
      <c r="F18" s="86"/>
      <c r="G18" s="92"/>
      <c r="H18" s="92"/>
    </row>
    <row r="19" spans="1:8" ht="14.25" hidden="1" thickBot="1" thickTop="1">
      <c r="A19" s="102"/>
      <c r="B19" s="91"/>
      <c r="C19" s="91"/>
      <c r="D19" s="91"/>
      <c r="E19" s="85"/>
      <c r="F19" s="86"/>
      <c r="G19" s="92"/>
      <c r="H19" s="92"/>
    </row>
    <row r="20" spans="1:8" ht="14.25" hidden="1" thickBot="1" thickTop="1">
      <c r="A20" s="102"/>
      <c r="B20" s="91"/>
      <c r="C20" s="91"/>
      <c r="D20" s="91"/>
      <c r="E20" s="85"/>
      <c r="F20" s="86"/>
      <c r="G20" s="92"/>
      <c r="H20" s="92"/>
    </row>
    <row r="21" spans="1:8" ht="14.25" hidden="1" thickBot="1" thickTop="1">
      <c r="A21" s="102"/>
      <c r="B21" s="91"/>
      <c r="C21" s="91"/>
      <c r="D21" s="91"/>
      <c r="E21" s="85"/>
      <c r="F21" s="86"/>
      <c r="G21" s="92"/>
      <c r="H21" s="92"/>
    </row>
    <row r="22" spans="1:8" ht="14.25" hidden="1" thickBot="1" thickTop="1">
      <c r="A22" s="102"/>
      <c r="B22" s="91"/>
      <c r="C22" s="91"/>
      <c r="D22" s="91"/>
      <c r="E22" s="85"/>
      <c r="F22" s="86"/>
      <c r="G22" s="92"/>
      <c r="H22" s="92"/>
    </row>
    <row r="23" spans="1:8" ht="14.25" hidden="1" thickBot="1" thickTop="1">
      <c r="A23" s="102"/>
      <c r="B23" s="91"/>
      <c r="C23" s="91"/>
      <c r="D23" s="91"/>
      <c r="E23" s="91"/>
      <c r="F23" s="91"/>
      <c r="G23" s="91"/>
      <c r="H23" s="91"/>
    </row>
    <row r="24" spans="1:8" ht="14.25" hidden="1" thickBot="1" thickTop="1">
      <c r="A24" s="102"/>
      <c r="B24" s="91"/>
      <c r="C24" s="91"/>
      <c r="D24" s="91"/>
      <c r="E24" s="85"/>
      <c r="F24" s="86"/>
      <c r="G24" s="105"/>
      <c r="H24" s="105"/>
    </row>
    <row r="25" spans="1:8" ht="14.25" hidden="1" thickBot="1" thickTop="1">
      <c r="A25" s="102"/>
      <c r="B25" s="91"/>
      <c r="C25" s="91"/>
      <c r="D25" s="91"/>
      <c r="E25" s="85"/>
      <c r="F25" s="86"/>
      <c r="G25" s="105"/>
      <c r="H25" s="105"/>
    </row>
    <row r="26" spans="1:8" ht="14.25" hidden="1" thickBot="1" thickTop="1">
      <c r="A26" s="102"/>
      <c r="B26" s="91"/>
      <c r="C26" s="91"/>
      <c r="D26" s="91"/>
      <c r="E26" s="85"/>
      <c r="F26" s="86"/>
      <c r="G26" s="105"/>
      <c r="H26" s="105"/>
    </row>
    <row r="27" spans="1:8" ht="14.25" hidden="1" thickBot="1" thickTop="1">
      <c r="A27" s="102"/>
      <c r="B27" s="91"/>
      <c r="C27" s="91"/>
      <c r="D27" s="91"/>
      <c r="E27" s="85"/>
      <c r="F27" s="86"/>
      <c r="G27" s="105"/>
      <c r="H27" s="105"/>
    </row>
    <row r="28" spans="1:8" ht="14.25" hidden="1" thickBot="1" thickTop="1">
      <c r="A28" s="102"/>
      <c r="B28" s="91"/>
      <c r="C28" s="91"/>
      <c r="D28" s="91"/>
      <c r="E28" s="85"/>
      <c r="F28" s="86"/>
      <c r="G28" s="105"/>
      <c r="H28" s="105"/>
    </row>
    <row r="29" spans="1:8" ht="14.25" hidden="1" thickBot="1" thickTop="1">
      <c r="A29" s="102"/>
      <c r="B29" s="91"/>
      <c r="C29" s="91"/>
      <c r="D29" s="91"/>
      <c r="E29" s="85"/>
      <c r="F29" s="86"/>
      <c r="G29" s="105"/>
      <c r="H29" s="105"/>
    </row>
    <row r="30" spans="1:8" ht="14.25" hidden="1" thickBot="1" thickTop="1">
      <c r="A30" s="102"/>
      <c r="B30" s="91"/>
      <c r="C30" s="91"/>
      <c r="D30" s="91"/>
      <c r="E30" s="85"/>
      <c r="F30" s="86"/>
      <c r="G30" s="105"/>
      <c r="H30" s="105"/>
    </row>
    <row r="31" spans="1:8" ht="14.25" hidden="1" thickBot="1" thickTop="1">
      <c r="A31" s="84"/>
      <c r="B31" s="91"/>
      <c r="C31" s="91"/>
      <c r="D31" s="91"/>
      <c r="E31" s="85"/>
      <c r="F31" s="86"/>
      <c r="G31" s="93"/>
      <c r="H31" s="93"/>
    </row>
    <row r="32" spans="1:8" ht="14.25" hidden="1" thickBot="1" thickTop="1">
      <c r="A32" s="102"/>
      <c r="B32" s="91"/>
      <c r="C32" s="91"/>
      <c r="D32" s="91"/>
      <c r="E32" s="91"/>
      <c r="F32" s="91"/>
      <c r="G32" s="91"/>
      <c r="H32" s="91"/>
    </row>
    <row r="33" spans="1:8" ht="24" hidden="1" thickBot="1" thickTop="1">
      <c r="A33" s="79" t="s">
        <v>238</v>
      </c>
      <c r="B33" s="106"/>
      <c r="C33" s="107"/>
      <c r="D33" s="106"/>
      <c r="E33" s="108"/>
      <c r="F33" s="109"/>
      <c r="G33" s="110"/>
      <c r="H33" s="110"/>
    </row>
    <row r="34" spans="1:8" ht="14.25" hidden="1" thickBot="1" thickTop="1">
      <c r="A34" s="102"/>
      <c r="B34" s="91"/>
      <c r="C34" s="91"/>
      <c r="D34" s="91"/>
      <c r="E34" s="85"/>
      <c r="F34" s="87"/>
      <c r="G34" s="111"/>
      <c r="H34" s="111"/>
    </row>
    <row r="35" spans="1:8" ht="14.25" hidden="1" thickBot="1" thickTop="1">
      <c r="A35" s="102"/>
      <c r="B35" s="91"/>
      <c r="C35" s="91"/>
      <c r="D35" s="91"/>
      <c r="E35" s="85"/>
      <c r="F35" s="87"/>
      <c r="G35" s="112"/>
      <c r="H35" s="112"/>
    </row>
    <row r="36" spans="1:8" ht="14.25" hidden="1" thickBot="1" thickTop="1">
      <c r="A36" s="102"/>
      <c r="B36" s="91"/>
      <c r="C36" s="91"/>
      <c r="D36" s="91"/>
      <c r="E36" s="85"/>
      <c r="F36" s="87"/>
      <c r="G36" s="112"/>
      <c r="H36" s="112"/>
    </row>
    <row r="37" spans="1:8" ht="14.25" hidden="1" thickBot="1" thickTop="1">
      <c r="A37" s="102"/>
      <c r="B37" s="91"/>
      <c r="C37" s="91"/>
      <c r="D37" s="91"/>
      <c r="E37" s="85"/>
      <c r="F37" s="87"/>
      <c r="G37" s="112"/>
      <c r="H37" s="112"/>
    </row>
    <row r="38" spans="1:8" ht="14.25" hidden="1" thickBot="1" thickTop="1">
      <c r="A38" s="102"/>
      <c r="B38" s="91"/>
      <c r="C38" s="91"/>
      <c r="D38" s="91"/>
      <c r="E38" s="91"/>
      <c r="F38" s="91"/>
      <c r="G38" s="91"/>
      <c r="H38" s="91"/>
    </row>
    <row r="39" spans="1:8" ht="14.25" hidden="1" thickBot="1" thickTop="1">
      <c r="A39" s="102"/>
      <c r="B39" s="91"/>
      <c r="C39" s="91"/>
      <c r="D39" s="91"/>
      <c r="E39" s="113"/>
      <c r="F39" s="114"/>
      <c r="G39" s="115"/>
      <c r="H39" s="115"/>
    </row>
    <row r="40" spans="1:8" ht="14.25" hidden="1" thickBot="1" thickTop="1">
      <c r="A40" s="102"/>
      <c r="B40" s="91"/>
      <c r="C40" s="91"/>
      <c r="D40" s="91"/>
      <c r="E40" s="85"/>
      <c r="F40" s="87"/>
      <c r="G40" s="92"/>
      <c r="H40" s="92"/>
    </row>
    <row r="41" spans="1:8" ht="14.25" hidden="1" thickBot="1" thickTop="1">
      <c r="A41" s="102"/>
      <c r="B41" s="91"/>
      <c r="C41" s="91"/>
      <c r="D41" s="91"/>
      <c r="E41" s="85"/>
      <c r="F41" s="93"/>
      <c r="G41" s="92"/>
      <c r="H41" s="92"/>
    </row>
    <row r="42" spans="1:8" ht="14.25" hidden="1" thickBot="1" thickTop="1">
      <c r="A42" s="102"/>
      <c r="B42" s="91"/>
      <c r="C42" s="91"/>
      <c r="D42" s="91"/>
      <c r="E42" s="85"/>
      <c r="F42" s="87"/>
      <c r="G42" s="92"/>
      <c r="H42" s="92"/>
    </row>
    <row r="43" spans="1:8" ht="14.25" hidden="1" thickBot="1" thickTop="1">
      <c r="A43" s="102"/>
      <c r="B43" s="91"/>
      <c r="C43" s="91"/>
      <c r="D43" s="91"/>
      <c r="E43" s="85"/>
      <c r="F43" s="86"/>
      <c r="G43" s="92"/>
      <c r="H43" s="92"/>
    </row>
    <row r="44" spans="1:8" ht="14.25" hidden="1" thickBot="1" thickTop="1">
      <c r="A44" s="102"/>
      <c r="B44" s="91"/>
      <c r="C44" s="91"/>
      <c r="D44" s="91"/>
      <c r="E44" s="85"/>
      <c r="F44" s="87"/>
      <c r="G44" s="92"/>
      <c r="H44" s="92"/>
    </row>
    <row r="45" spans="1:8" ht="14.25" hidden="1" thickBot="1" thickTop="1">
      <c r="A45" s="102"/>
      <c r="B45" s="91"/>
      <c r="C45" s="91"/>
      <c r="D45" s="91"/>
      <c r="E45" s="85"/>
      <c r="F45" s="87"/>
      <c r="G45" s="92"/>
      <c r="H45" s="92"/>
    </row>
    <row r="46" spans="1:8" ht="14.25" hidden="1" thickBot="1" thickTop="1">
      <c r="A46" s="102"/>
      <c r="B46" s="91"/>
      <c r="C46" s="91"/>
      <c r="D46" s="91"/>
      <c r="E46" s="85"/>
      <c r="F46" s="87"/>
      <c r="G46" s="92"/>
      <c r="H46" s="92"/>
    </row>
    <row r="47" spans="1:8" ht="14.25" hidden="1" thickBot="1" thickTop="1">
      <c r="A47" s="102"/>
      <c r="B47" s="91"/>
      <c r="C47" s="91"/>
      <c r="D47" s="91"/>
      <c r="E47" s="91"/>
      <c r="F47" s="91"/>
      <c r="G47" s="91"/>
      <c r="H47" s="91"/>
    </row>
    <row r="48" spans="1:8" ht="14.25" hidden="1" thickBot="1" thickTop="1">
      <c r="A48" s="102"/>
      <c r="B48" s="91"/>
      <c r="C48" s="91"/>
      <c r="D48" s="91"/>
      <c r="E48" s="85"/>
      <c r="F48" s="87"/>
      <c r="G48" s="88"/>
      <c r="H48" s="88"/>
    </row>
    <row r="49" spans="1:8" ht="14.25" hidden="1" thickBot="1" thickTop="1">
      <c r="A49" s="102"/>
      <c r="B49" s="91"/>
      <c r="C49" s="91">
        <v>1</v>
      </c>
      <c r="D49" s="91"/>
      <c r="E49" s="85"/>
      <c r="F49" s="87"/>
      <c r="G49" s="88"/>
      <c r="H49" s="88"/>
    </row>
    <row r="50" spans="1:8" ht="14.25" hidden="1" thickBot="1" thickTop="1">
      <c r="A50" s="102"/>
      <c r="B50" s="91"/>
      <c r="C50" s="91">
        <v>2</v>
      </c>
      <c r="D50" s="91"/>
      <c r="E50" s="85"/>
      <c r="F50" s="87"/>
      <c r="G50" s="88"/>
      <c r="H50" s="88"/>
    </row>
    <row r="51" spans="1:8" ht="14.25" hidden="1" thickBot="1" thickTop="1">
      <c r="A51" s="102"/>
      <c r="B51" s="91"/>
      <c r="C51" s="91"/>
      <c r="D51" s="91"/>
      <c r="E51" s="85"/>
      <c r="F51" s="85"/>
      <c r="G51" s="88"/>
      <c r="H51" s="88"/>
    </row>
    <row r="52" spans="1:8" ht="14.25" hidden="1" thickBot="1" thickTop="1">
      <c r="A52" s="102"/>
      <c r="B52" s="91"/>
      <c r="C52" s="91"/>
      <c r="D52" s="91"/>
      <c r="E52" s="91"/>
      <c r="F52" s="91"/>
      <c r="G52" s="91"/>
      <c r="H52" s="91"/>
    </row>
    <row r="53" spans="1:8" ht="14.25" hidden="1" thickBot="1" thickTop="1">
      <c r="A53" s="102"/>
      <c r="B53" s="91"/>
      <c r="C53" s="91"/>
      <c r="D53" s="91"/>
      <c r="E53" s="85"/>
      <c r="F53" s="86"/>
      <c r="G53" s="88"/>
      <c r="H53" s="88"/>
    </row>
    <row r="54" spans="1:8" ht="14.25" hidden="1" thickBot="1" thickTop="1">
      <c r="A54" s="102"/>
      <c r="B54" s="91"/>
      <c r="C54" s="91"/>
      <c r="D54" s="91"/>
      <c r="E54" s="85"/>
      <c r="F54" s="113"/>
      <c r="G54" s="116"/>
      <c r="H54" s="116"/>
    </row>
    <row r="55" spans="1:8" ht="14.25" hidden="1" thickBot="1" thickTop="1">
      <c r="A55" s="102"/>
      <c r="B55" s="91"/>
      <c r="C55" s="91"/>
      <c r="D55" s="91"/>
      <c r="E55" s="85"/>
      <c r="F55" s="87"/>
      <c r="G55" s="116"/>
      <c r="H55" s="116"/>
    </row>
    <row r="56" spans="1:8" ht="14.25" hidden="1" thickBot="1" thickTop="1">
      <c r="A56" s="102"/>
      <c r="B56" s="91"/>
      <c r="C56" s="91"/>
      <c r="D56" s="91"/>
      <c r="E56" s="85"/>
      <c r="F56" s="87"/>
      <c r="G56" s="116"/>
      <c r="H56" s="116"/>
    </row>
    <row r="57" spans="1:8" ht="14.25" hidden="1" thickBot="1" thickTop="1">
      <c r="A57" s="102"/>
      <c r="B57" s="91"/>
      <c r="C57" s="91"/>
      <c r="D57" s="91"/>
      <c r="E57" s="91"/>
      <c r="F57" s="91"/>
      <c r="G57" s="91"/>
      <c r="H57" s="91"/>
    </row>
    <row r="58" spans="1:8" ht="14.25" hidden="1" thickBot="1" thickTop="1">
      <c r="A58" s="102"/>
      <c r="B58" s="91"/>
      <c r="C58" s="91"/>
      <c r="D58" s="91"/>
      <c r="E58" s="85"/>
      <c r="F58" s="87"/>
      <c r="G58" s="116"/>
      <c r="H58" s="116"/>
    </row>
    <row r="59" spans="1:8" ht="14.25" hidden="1" thickBot="1" thickTop="1">
      <c r="A59" s="102"/>
      <c r="B59" s="91"/>
      <c r="C59" s="91"/>
      <c r="D59" s="91"/>
      <c r="E59" s="85"/>
      <c r="F59" s="87"/>
      <c r="G59" s="116"/>
      <c r="H59" s="116"/>
    </row>
    <row r="60" spans="1:8" ht="14.25" hidden="1" thickBot="1" thickTop="1">
      <c r="A60" s="102"/>
      <c r="B60" s="91"/>
      <c r="C60" s="91"/>
      <c r="D60" s="91"/>
      <c r="E60" s="91"/>
      <c r="F60" s="91"/>
      <c r="G60" s="91"/>
      <c r="H60" s="91"/>
    </row>
    <row r="61" spans="1:8" ht="14.25" hidden="1" thickBot="1" thickTop="1">
      <c r="A61" s="102"/>
      <c r="B61" s="91"/>
      <c r="C61" s="91"/>
      <c r="D61" s="91"/>
      <c r="E61" s="85"/>
      <c r="F61" s="86"/>
      <c r="G61" s="88"/>
      <c r="H61" s="88"/>
    </row>
    <row r="62" spans="1:8" ht="14.25" hidden="1" thickBot="1" thickTop="1">
      <c r="A62" s="102"/>
      <c r="B62" s="91"/>
      <c r="C62" s="91"/>
      <c r="D62" s="91"/>
      <c r="E62" s="85"/>
      <c r="F62" s="86"/>
      <c r="G62" s="88"/>
      <c r="H62" s="88"/>
    </row>
    <row r="63" spans="1:8" ht="14.25" hidden="1" thickBot="1" thickTop="1">
      <c r="A63" s="102"/>
      <c r="B63" s="91"/>
      <c r="C63" s="91"/>
      <c r="D63" s="91"/>
      <c r="E63" s="85"/>
      <c r="F63" s="86"/>
      <c r="G63" s="88"/>
      <c r="H63" s="88"/>
    </row>
    <row r="64" spans="1:8" ht="14.25" hidden="1" thickBot="1" thickTop="1">
      <c r="A64" s="102"/>
      <c r="B64" s="91"/>
      <c r="C64" s="91"/>
      <c r="D64" s="91"/>
      <c r="E64" s="85"/>
      <c r="F64" s="86"/>
      <c r="G64" s="88"/>
      <c r="H64" s="88"/>
    </row>
    <row r="65" spans="1:8" ht="24" hidden="1" thickBot="1" thickTop="1">
      <c r="A65" s="79" t="s">
        <v>238</v>
      </c>
      <c r="B65" s="106"/>
      <c r="C65" s="107"/>
      <c r="D65" s="106"/>
      <c r="E65" s="108"/>
      <c r="F65" s="109"/>
      <c r="G65" s="110"/>
      <c r="H65" s="110"/>
    </row>
    <row r="66" spans="1:8" ht="14.25" hidden="1" thickBot="1" thickTop="1">
      <c r="A66" s="102"/>
      <c r="B66" s="91"/>
      <c r="C66" s="91"/>
      <c r="D66" s="91"/>
      <c r="E66" s="85"/>
      <c r="F66" s="87"/>
      <c r="G66" s="88"/>
      <c r="H66" s="88"/>
    </row>
    <row r="67" spans="1:8" ht="14.25" hidden="1" thickBot="1" thickTop="1">
      <c r="A67" s="102"/>
      <c r="B67" s="91"/>
      <c r="C67" s="91"/>
      <c r="D67" s="91"/>
      <c r="E67" s="85"/>
      <c r="F67" s="117"/>
      <c r="G67" s="88"/>
      <c r="H67" s="88"/>
    </row>
    <row r="68" spans="1:8" ht="14.25" hidden="1" thickBot="1" thickTop="1">
      <c r="A68" s="102"/>
      <c r="B68" s="91"/>
      <c r="C68" s="91"/>
      <c r="D68" s="91"/>
      <c r="E68" s="85"/>
      <c r="F68" s="87"/>
      <c r="G68" s="88"/>
      <c r="H68" s="88"/>
    </row>
    <row r="69" spans="1:8" ht="14.25" hidden="1" thickBot="1" thickTop="1">
      <c r="A69" s="102"/>
      <c r="B69" s="91"/>
      <c r="C69" s="91"/>
      <c r="D69" s="91"/>
      <c r="E69" s="85"/>
      <c r="F69" s="86"/>
      <c r="G69" s="118"/>
      <c r="H69" s="118"/>
    </row>
    <row r="70" spans="1:8" ht="14.25" hidden="1" thickBot="1" thickTop="1">
      <c r="A70" s="102"/>
      <c r="B70" s="91"/>
      <c r="C70" s="91"/>
      <c r="D70" s="91"/>
      <c r="E70" s="85"/>
      <c r="F70" s="86"/>
      <c r="G70" s="118"/>
      <c r="H70" s="118"/>
    </row>
    <row r="71" spans="1:8" ht="14.25" hidden="1" thickBot="1" thickTop="1">
      <c r="A71" s="102"/>
      <c r="B71" s="91"/>
      <c r="C71" s="91"/>
      <c r="D71" s="91"/>
      <c r="E71" s="85"/>
      <c r="F71" s="86"/>
      <c r="G71" s="118"/>
      <c r="H71" s="118"/>
    </row>
    <row r="72" spans="1:8" ht="14.25" hidden="1" thickBot="1" thickTop="1">
      <c r="A72" s="102"/>
      <c r="B72" s="91"/>
      <c r="C72" s="91"/>
      <c r="D72" s="91"/>
      <c r="E72" s="85"/>
      <c r="F72" s="86"/>
      <c r="G72" s="103"/>
      <c r="H72" s="103"/>
    </row>
    <row r="73" spans="1:8" ht="14.25" hidden="1" thickBot="1" thickTop="1">
      <c r="A73" s="102"/>
      <c r="B73" s="91"/>
      <c r="C73" s="91"/>
      <c r="D73" s="91"/>
      <c r="E73" s="85"/>
      <c r="F73" s="86"/>
      <c r="G73" s="118"/>
      <c r="H73" s="118"/>
    </row>
    <row r="74" spans="1:8" ht="14.25" hidden="1" thickBot="1" thickTop="1">
      <c r="A74" s="102"/>
      <c r="B74" s="91"/>
      <c r="C74" s="91"/>
      <c r="D74" s="91"/>
      <c r="E74" s="85"/>
      <c r="F74" s="86"/>
      <c r="G74" s="103"/>
      <c r="H74" s="103"/>
    </row>
    <row r="75" spans="1:8" ht="14.25" hidden="1" thickBot="1" thickTop="1">
      <c r="A75" s="102"/>
      <c r="B75" s="91"/>
      <c r="C75" s="91"/>
      <c r="D75" s="91"/>
      <c r="E75" s="85"/>
      <c r="F75" s="86"/>
      <c r="G75" s="118"/>
      <c r="H75" s="118"/>
    </row>
    <row r="76" spans="1:8" ht="14.25" hidden="1" thickBot="1" thickTop="1">
      <c r="A76" s="102"/>
      <c r="B76" s="91"/>
      <c r="C76" s="91"/>
      <c r="D76" s="91"/>
      <c r="E76" s="85"/>
      <c r="F76" s="86"/>
      <c r="G76" s="118"/>
      <c r="H76" s="118"/>
    </row>
    <row r="77" spans="1:8" ht="14.25" hidden="1" thickBot="1" thickTop="1">
      <c r="A77" s="102"/>
      <c r="B77" s="91"/>
      <c r="C77" s="91"/>
      <c r="D77" s="91"/>
      <c r="E77" s="85"/>
      <c r="F77" s="86"/>
      <c r="G77" s="118"/>
      <c r="H77" s="118"/>
    </row>
    <row r="78" spans="1:8" ht="14.25" hidden="1" thickBot="1" thickTop="1">
      <c r="A78" s="102"/>
      <c r="B78" s="91"/>
      <c r="C78" s="91"/>
      <c r="D78" s="91"/>
      <c r="E78" s="85"/>
      <c r="F78" s="86"/>
      <c r="G78" s="103"/>
      <c r="H78" s="103"/>
    </row>
    <row r="79" spans="1:8" ht="14.25" hidden="1" thickBot="1" thickTop="1">
      <c r="A79" s="102"/>
      <c r="B79" s="91"/>
      <c r="C79" s="91"/>
      <c r="D79" s="91"/>
      <c r="E79" s="85"/>
      <c r="F79" s="86"/>
      <c r="G79" s="118"/>
      <c r="H79" s="118"/>
    </row>
    <row r="80" spans="1:8" ht="14.25" hidden="1" thickBot="1" thickTop="1">
      <c r="A80" s="102"/>
      <c r="B80" s="91"/>
      <c r="C80" s="91"/>
      <c r="D80" s="91"/>
      <c r="E80" s="85"/>
      <c r="F80" s="86"/>
      <c r="G80" s="118"/>
      <c r="H80" s="118"/>
    </row>
    <row r="81" spans="1:8" ht="14.25" hidden="1" thickBot="1" thickTop="1">
      <c r="A81" s="102"/>
      <c r="B81" s="91"/>
      <c r="C81" s="91"/>
      <c r="D81" s="91"/>
      <c r="E81" s="85"/>
      <c r="F81" s="86"/>
      <c r="G81" s="118"/>
      <c r="H81" s="118"/>
    </row>
    <row r="82" spans="1:8" ht="14.25" hidden="1" thickBot="1" thickTop="1">
      <c r="A82" s="102"/>
      <c r="B82" s="91"/>
      <c r="C82" s="91"/>
      <c r="D82" s="91"/>
      <c r="E82" s="85"/>
      <c r="F82" s="86"/>
      <c r="G82" s="118"/>
      <c r="H82" s="118"/>
    </row>
    <row r="83" spans="1:8" ht="14.25" hidden="1" thickBot="1" thickTop="1">
      <c r="A83" s="102"/>
      <c r="B83" s="91"/>
      <c r="C83" s="91"/>
      <c r="D83" s="91"/>
      <c r="E83" s="85"/>
      <c r="F83" s="86"/>
      <c r="G83" s="118"/>
      <c r="H83" s="118"/>
    </row>
    <row r="84" spans="1:8" ht="14.25" hidden="1" thickBot="1" thickTop="1">
      <c r="A84" s="102"/>
      <c r="B84" s="91"/>
      <c r="C84" s="91"/>
      <c r="D84" s="91"/>
      <c r="E84" s="85"/>
      <c r="F84" s="86"/>
      <c r="G84" s="103"/>
      <c r="H84" s="103"/>
    </row>
    <row r="85" spans="1:8" ht="14.25" hidden="1" thickBot="1" thickTop="1">
      <c r="A85" s="102"/>
      <c r="B85" s="91"/>
      <c r="C85" s="91"/>
      <c r="D85" s="91"/>
      <c r="E85" s="85"/>
      <c r="F85" s="86"/>
      <c r="G85" s="118"/>
      <c r="H85" s="118"/>
    </row>
    <row r="86" spans="1:8" ht="14.25" hidden="1" thickBot="1" thickTop="1">
      <c r="A86" s="102"/>
      <c r="B86" s="91"/>
      <c r="C86" s="91"/>
      <c r="D86" s="91"/>
      <c r="E86" s="85"/>
      <c r="F86" s="86"/>
      <c r="G86" s="118"/>
      <c r="H86" s="118"/>
    </row>
    <row r="87" spans="1:8" ht="14.25" hidden="1" thickBot="1" thickTop="1">
      <c r="A87" s="102"/>
      <c r="B87" s="91"/>
      <c r="C87" s="91"/>
      <c r="D87" s="91"/>
      <c r="E87" s="85"/>
      <c r="F87" s="86"/>
      <c r="G87" s="103"/>
      <c r="H87" s="103"/>
    </row>
    <row r="88" spans="1:8" ht="14.25" thickBot="1" thickTop="1">
      <c r="A88" s="102"/>
      <c r="B88" s="91">
        <v>3</v>
      </c>
      <c r="C88" s="91"/>
      <c r="D88" s="91"/>
      <c r="E88" s="113" t="s">
        <v>239</v>
      </c>
      <c r="F88" s="119">
        <v>946</v>
      </c>
      <c r="G88" s="119">
        <v>1654</v>
      </c>
      <c r="H88" s="119">
        <v>1148</v>
      </c>
    </row>
    <row r="89" spans="1:8" ht="14.25" hidden="1" thickBot="1" thickTop="1">
      <c r="A89" s="84"/>
      <c r="B89" s="91"/>
      <c r="C89" s="91"/>
      <c r="D89" s="91"/>
      <c r="E89" s="91"/>
      <c r="F89" s="91"/>
      <c r="G89" s="91"/>
      <c r="H89" s="91"/>
    </row>
    <row r="90" spans="1:8" ht="14.25" hidden="1" thickBot="1" thickTop="1">
      <c r="A90" s="102"/>
      <c r="B90" s="91"/>
      <c r="C90" s="91"/>
      <c r="D90" s="91"/>
      <c r="E90" s="85"/>
      <c r="F90" s="87"/>
      <c r="G90" s="103"/>
      <c r="H90" s="103"/>
    </row>
    <row r="91" spans="1:8" ht="14.25" hidden="1" thickBot="1" thickTop="1">
      <c r="A91" s="102"/>
      <c r="B91" s="91"/>
      <c r="C91" s="91"/>
      <c r="D91" s="91"/>
      <c r="E91" s="85"/>
      <c r="F91" s="87"/>
      <c r="G91" s="118"/>
      <c r="H91" s="118"/>
    </row>
    <row r="92" spans="1:8" ht="14.25" hidden="1" thickBot="1" thickTop="1">
      <c r="A92" s="102"/>
      <c r="B92" s="91"/>
      <c r="C92" s="91"/>
      <c r="D92" s="91"/>
      <c r="E92" s="85"/>
      <c r="F92" s="87"/>
      <c r="G92" s="118"/>
      <c r="H92" s="118"/>
    </row>
    <row r="93" spans="1:8" ht="14.25" hidden="1" thickBot="1" thickTop="1">
      <c r="A93" s="102"/>
      <c r="B93" s="91"/>
      <c r="C93" s="91"/>
      <c r="D93" s="91"/>
      <c r="E93" s="85"/>
      <c r="F93" s="87"/>
      <c r="G93" s="118"/>
      <c r="H93" s="118"/>
    </row>
    <row r="94" spans="1:8" ht="14.25" hidden="1" thickBot="1" thickTop="1">
      <c r="A94" s="102"/>
      <c r="B94" s="91"/>
      <c r="C94" s="91"/>
      <c r="D94" s="91"/>
      <c r="E94" s="85"/>
      <c r="F94" s="87"/>
      <c r="G94" s="118"/>
      <c r="H94" s="118"/>
    </row>
    <row r="95" spans="1:8" ht="14.25" hidden="1" thickBot="1" thickTop="1">
      <c r="A95" s="102"/>
      <c r="B95" s="91"/>
      <c r="C95" s="91"/>
      <c r="D95" s="91"/>
      <c r="E95" s="85"/>
      <c r="F95" s="87"/>
      <c r="G95" s="118"/>
      <c r="H95" s="118"/>
    </row>
    <row r="96" spans="1:8" ht="14.25" hidden="1" thickBot="1" thickTop="1">
      <c r="A96" s="84"/>
      <c r="B96" s="91"/>
      <c r="C96" s="91"/>
      <c r="D96" s="91"/>
      <c r="E96" s="91"/>
      <c r="F96" s="91"/>
      <c r="G96" s="91"/>
      <c r="H96" s="91"/>
    </row>
    <row r="97" spans="1:8" ht="14.25" hidden="1" thickBot="1" thickTop="1">
      <c r="A97" s="102"/>
      <c r="B97" s="91"/>
      <c r="C97" s="91"/>
      <c r="D97" s="91"/>
      <c r="E97" s="85"/>
      <c r="F97" s="86"/>
      <c r="G97" s="88"/>
      <c r="H97" s="88"/>
    </row>
    <row r="98" spans="1:8" ht="14.25" hidden="1" thickBot="1" thickTop="1">
      <c r="A98" s="102"/>
      <c r="B98" s="91"/>
      <c r="C98" s="91"/>
      <c r="D98" s="91"/>
      <c r="E98" s="85"/>
      <c r="F98" s="87"/>
      <c r="G98" s="88"/>
      <c r="H98" s="88"/>
    </row>
    <row r="99" spans="1:8" ht="24" hidden="1" thickBot="1" thickTop="1">
      <c r="A99" s="79" t="s">
        <v>238</v>
      </c>
      <c r="B99" s="91"/>
      <c r="C99" s="91"/>
      <c r="D99" s="91"/>
      <c r="E99" s="91"/>
      <c r="F99" s="91"/>
      <c r="G99" s="91"/>
      <c r="H99" s="91"/>
    </row>
    <row r="100" spans="1:8" ht="14.25" hidden="1" thickBot="1" thickTop="1">
      <c r="A100" s="102"/>
      <c r="B100" s="91"/>
      <c r="C100" s="91"/>
      <c r="D100" s="91"/>
      <c r="E100" s="85"/>
      <c r="F100" s="86"/>
      <c r="G100" s="88"/>
      <c r="H100" s="88"/>
    </row>
    <row r="101" spans="1:8" ht="14.25" hidden="1" thickBot="1" thickTop="1">
      <c r="A101" s="102"/>
      <c r="B101" s="91"/>
      <c r="C101" s="91"/>
      <c r="D101" s="91"/>
      <c r="E101" s="120"/>
      <c r="F101" s="86"/>
      <c r="G101" s="88"/>
      <c r="H101" s="88"/>
    </row>
    <row r="102" spans="1:8" ht="14.25" hidden="1" thickBot="1" thickTop="1">
      <c r="A102" s="102"/>
      <c r="B102" s="91"/>
      <c r="C102" s="91"/>
      <c r="D102" s="91">
        <v>1</v>
      </c>
      <c r="E102" s="85"/>
      <c r="F102" s="86"/>
      <c r="G102" s="103"/>
      <c r="H102" s="103"/>
    </row>
    <row r="103" spans="1:8" ht="14.25" hidden="1" thickBot="1" thickTop="1">
      <c r="A103" s="102"/>
      <c r="B103" s="91"/>
      <c r="C103" s="91"/>
      <c r="D103" s="91">
        <v>2</v>
      </c>
      <c r="E103" s="85"/>
      <c r="F103" s="86"/>
      <c r="G103" s="103"/>
      <c r="H103" s="103"/>
    </row>
    <row r="104" spans="1:8" ht="14.25" hidden="1" thickBot="1" thickTop="1">
      <c r="A104" s="102"/>
      <c r="B104" s="91"/>
      <c r="C104" s="91"/>
      <c r="D104" s="91">
        <v>3</v>
      </c>
      <c r="E104" s="85"/>
      <c r="F104" s="86"/>
      <c r="G104" s="103"/>
      <c r="H104" s="103"/>
    </row>
    <row r="105" spans="1:8" ht="14.25" hidden="1" thickBot="1" thickTop="1">
      <c r="A105" s="102"/>
      <c r="B105" s="91"/>
      <c r="C105" s="91"/>
      <c r="D105" s="91">
        <v>4</v>
      </c>
      <c r="E105" s="85"/>
      <c r="F105" s="86"/>
      <c r="G105" s="103"/>
      <c r="H105" s="103"/>
    </row>
    <row r="106" spans="1:8" ht="14.25" hidden="1" thickBot="1" thickTop="1">
      <c r="A106" s="102"/>
      <c r="B106" s="91"/>
      <c r="C106" s="91"/>
      <c r="D106" s="91">
        <v>5</v>
      </c>
      <c r="E106" s="85"/>
      <c r="F106" s="86"/>
      <c r="G106" s="103"/>
      <c r="H106" s="103"/>
    </row>
    <row r="107" spans="1:8" ht="14.25" hidden="1" thickBot="1" thickTop="1">
      <c r="A107" s="102"/>
      <c r="B107" s="91"/>
      <c r="C107" s="91"/>
      <c r="D107" s="91"/>
      <c r="E107" s="85"/>
      <c r="F107" s="86"/>
      <c r="G107" s="103"/>
      <c r="H107" s="103"/>
    </row>
    <row r="108" spans="1:8" ht="14.25" hidden="1" thickBot="1" thickTop="1">
      <c r="A108" s="102"/>
      <c r="B108" s="91"/>
      <c r="C108" s="91"/>
      <c r="D108" s="91">
        <v>6</v>
      </c>
      <c r="E108" s="85"/>
      <c r="F108" s="86"/>
      <c r="G108" s="103"/>
      <c r="H108" s="103"/>
    </row>
    <row r="109" spans="1:8" ht="14.25" hidden="1" thickBot="1" thickTop="1">
      <c r="A109" s="102"/>
      <c r="B109" s="91"/>
      <c r="C109" s="91"/>
      <c r="D109" s="91">
        <v>7</v>
      </c>
      <c r="E109" s="85"/>
      <c r="F109" s="86"/>
      <c r="G109" s="103"/>
      <c r="H109" s="103"/>
    </row>
    <row r="110" spans="1:8" ht="14.25" hidden="1" thickBot="1" thickTop="1">
      <c r="A110" s="102"/>
      <c r="B110" s="91"/>
      <c r="C110" s="90">
        <v>1</v>
      </c>
      <c r="D110" s="91"/>
      <c r="E110" s="85"/>
      <c r="F110" s="121"/>
      <c r="G110" s="122"/>
      <c r="H110" s="122"/>
    </row>
    <row r="111" spans="1:8" ht="14.25" hidden="1" thickBot="1" thickTop="1">
      <c r="A111" s="102"/>
      <c r="B111" s="91"/>
      <c r="C111" s="91"/>
      <c r="D111" s="91">
        <v>1</v>
      </c>
      <c r="E111" s="85"/>
      <c r="F111" s="121"/>
      <c r="G111" s="103"/>
      <c r="H111" s="103"/>
    </row>
    <row r="112" spans="1:8" ht="14.25" hidden="1" thickBot="1" thickTop="1">
      <c r="A112" s="102"/>
      <c r="B112" s="91"/>
      <c r="C112" s="91"/>
      <c r="D112" s="91">
        <v>2</v>
      </c>
      <c r="E112" s="85"/>
      <c r="F112" s="121"/>
      <c r="G112" s="103"/>
      <c r="H112" s="103"/>
    </row>
    <row r="113" spans="1:8" ht="14.25" hidden="1" thickBot="1" thickTop="1">
      <c r="A113" s="102"/>
      <c r="B113" s="91"/>
      <c r="C113" s="91"/>
      <c r="D113" s="91">
        <v>3</v>
      </c>
      <c r="E113" s="85"/>
      <c r="F113" s="121"/>
      <c r="G113" s="103"/>
      <c r="H113" s="103"/>
    </row>
    <row r="114" spans="1:8" ht="14.25" hidden="1" thickBot="1" thickTop="1">
      <c r="A114" s="102"/>
      <c r="B114" s="91"/>
      <c r="C114" s="90">
        <v>2</v>
      </c>
      <c r="D114" s="91"/>
      <c r="E114" s="85"/>
      <c r="F114" s="86"/>
      <c r="G114" s="103"/>
      <c r="H114" s="103"/>
    </row>
    <row r="115" spans="1:8" ht="14.25" hidden="1" thickBot="1" thickTop="1">
      <c r="A115" s="102"/>
      <c r="B115" s="91"/>
      <c r="C115" s="91"/>
      <c r="D115" s="91">
        <v>1</v>
      </c>
      <c r="E115" s="85"/>
      <c r="F115" s="121"/>
      <c r="G115" s="103"/>
      <c r="H115" s="103"/>
    </row>
    <row r="116" spans="1:8" ht="14.25" hidden="1" thickBot="1" thickTop="1">
      <c r="A116" s="102"/>
      <c r="B116" s="91"/>
      <c r="C116" s="91"/>
      <c r="D116" s="91">
        <v>2</v>
      </c>
      <c r="E116" s="85"/>
      <c r="F116" s="121"/>
      <c r="G116" s="103"/>
      <c r="H116" s="103"/>
    </row>
    <row r="117" spans="1:8" ht="14.25" hidden="1" thickBot="1" thickTop="1">
      <c r="A117" s="102"/>
      <c r="B117" s="91"/>
      <c r="C117" s="91"/>
      <c r="D117" s="91">
        <v>3</v>
      </c>
      <c r="E117" s="85"/>
      <c r="F117" s="121"/>
      <c r="G117" s="103"/>
      <c r="H117" s="103"/>
    </row>
    <row r="118" spans="1:8" ht="14.25" hidden="1" thickBot="1" thickTop="1">
      <c r="A118" s="102"/>
      <c r="B118" s="91"/>
      <c r="C118" s="91"/>
      <c r="D118" s="91">
        <v>4</v>
      </c>
      <c r="E118" s="85"/>
      <c r="F118" s="121"/>
      <c r="G118" s="103"/>
      <c r="H118" s="103"/>
    </row>
    <row r="119" spans="1:8" ht="14.25" hidden="1" thickBot="1" thickTop="1">
      <c r="A119" s="102"/>
      <c r="B119" s="91"/>
      <c r="C119" s="91"/>
      <c r="D119" s="91">
        <v>5</v>
      </c>
      <c r="E119" s="85"/>
      <c r="F119" s="121"/>
      <c r="G119" s="103"/>
      <c r="H119" s="103"/>
    </row>
    <row r="120" spans="1:8" ht="14.25" hidden="1" thickBot="1" thickTop="1">
      <c r="A120" s="102"/>
      <c r="B120" s="91"/>
      <c r="C120" s="91"/>
      <c r="D120" s="91">
        <v>6</v>
      </c>
      <c r="E120" s="85"/>
      <c r="F120" s="121"/>
      <c r="G120" s="103"/>
      <c r="H120" s="103"/>
    </row>
    <row r="121" spans="1:8" ht="14.25" hidden="1" thickBot="1" thickTop="1">
      <c r="A121" s="102"/>
      <c r="B121" s="91"/>
      <c r="C121" s="91"/>
      <c r="D121" s="91">
        <v>7</v>
      </c>
      <c r="E121" s="85"/>
      <c r="F121" s="121"/>
      <c r="G121" s="103"/>
      <c r="H121" s="103"/>
    </row>
    <row r="122" spans="1:8" ht="14.25" hidden="1" thickBot="1" thickTop="1">
      <c r="A122" s="102"/>
      <c r="B122" s="91"/>
      <c r="C122" s="91"/>
      <c r="D122" s="91">
        <v>8</v>
      </c>
      <c r="E122" s="85"/>
      <c r="F122" s="121"/>
      <c r="G122" s="103"/>
      <c r="H122" s="103"/>
    </row>
    <row r="123" spans="1:8" ht="14.25" hidden="1" thickBot="1" thickTop="1">
      <c r="A123" s="102"/>
      <c r="B123" s="91"/>
      <c r="C123" s="90">
        <v>3</v>
      </c>
      <c r="D123" s="91"/>
      <c r="E123" s="85"/>
      <c r="F123" s="86"/>
      <c r="G123" s="103"/>
      <c r="H123" s="103"/>
    </row>
    <row r="124" spans="1:8" ht="14.25" hidden="1" thickBot="1" thickTop="1">
      <c r="A124" s="102"/>
      <c r="B124" s="91"/>
      <c r="C124" s="91"/>
      <c r="D124" s="91">
        <v>1</v>
      </c>
      <c r="E124" s="85"/>
      <c r="F124" s="85"/>
      <c r="G124" s="103"/>
      <c r="H124" s="103"/>
    </row>
    <row r="125" spans="1:8" ht="14.25" hidden="1" thickBot="1" thickTop="1">
      <c r="A125" s="102"/>
      <c r="B125" s="91"/>
      <c r="C125" s="91"/>
      <c r="D125" s="91">
        <v>2</v>
      </c>
      <c r="E125" s="85"/>
      <c r="F125" s="85"/>
      <c r="G125" s="103"/>
      <c r="H125" s="103"/>
    </row>
    <row r="126" spans="1:8" ht="14.25" hidden="1" thickBot="1" thickTop="1">
      <c r="A126" s="102"/>
      <c r="B126" s="91"/>
      <c r="C126" s="90">
        <v>4</v>
      </c>
      <c r="D126" s="91"/>
      <c r="E126" s="85"/>
      <c r="F126" s="85"/>
      <c r="G126" s="118"/>
      <c r="H126" s="118"/>
    </row>
    <row r="127" spans="1:8" ht="14.25" hidden="1" thickBot="1" thickTop="1">
      <c r="A127" s="102"/>
      <c r="B127" s="91"/>
      <c r="C127" s="90">
        <v>5</v>
      </c>
      <c r="D127" s="91"/>
      <c r="E127" s="85"/>
      <c r="F127" s="85"/>
      <c r="G127" s="123"/>
      <c r="H127" s="123"/>
    </row>
    <row r="128" spans="1:8" ht="14.25" hidden="1" thickBot="1" thickTop="1">
      <c r="A128" s="102"/>
      <c r="B128" s="91"/>
      <c r="C128" s="91"/>
      <c r="D128" s="91">
        <v>1</v>
      </c>
      <c r="E128" s="85"/>
      <c r="F128" s="85"/>
      <c r="G128" s="103"/>
      <c r="H128" s="103"/>
    </row>
    <row r="129" spans="1:8" ht="14.25" hidden="1" thickBot="1" thickTop="1">
      <c r="A129" s="102"/>
      <c r="B129" s="91"/>
      <c r="C129" s="91"/>
      <c r="D129" s="91">
        <v>2</v>
      </c>
      <c r="E129" s="85"/>
      <c r="F129" s="85"/>
      <c r="G129" s="103"/>
      <c r="H129" s="103"/>
    </row>
    <row r="130" spans="1:8" ht="14.25" hidden="1" thickBot="1" thickTop="1">
      <c r="A130" s="102"/>
      <c r="B130" s="91"/>
      <c r="C130" s="91"/>
      <c r="D130" s="91">
        <v>3</v>
      </c>
      <c r="E130" s="85"/>
      <c r="F130" s="85"/>
      <c r="G130" s="103"/>
      <c r="H130" s="103"/>
    </row>
    <row r="131" spans="1:8" ht="14.25" hidden="1" thickBot="1" thickTop="1">
      <c r="A131" s="102"/>
      <c r="B131" s="91"/>
      <c r="C131" s="90">
        <v>6</v>
      </c>
      <c r="D131" s="91"/>
      <c r="E131" s="85"/>
      <c r="F131" s="87"/>
      <c r="G131" s="103"/>
      <c r="H131" s="103"/>
    </row>
    <row r="132" spans="1:8" ht="14.25" hidden="1" thickBot="1" thickTop="1">
      <c r="A132" s="102"/>
      <c r="B132" s="91"/>
      <c r="C132" s="90">
        <v>7</v>
      </c>
      <c r="D132" s="91"/>
      <c r="E132" s="85"/>
      <c r="F132" s="85"/>
      <c r="G132" s="103"/>
      <c r="H132" s="103"/>
    </row>
    <row r="133" spans="1:8" ht="14.25" hidden="1" thickBot="1" thickTop="1">
      <c r="A133" s="102"/>
      <c r="B133" s="91"/>
      <c r="C133" s="91"/>
      <c r="D133" s="91"/>
      <c r="E133" s="104"/>
      <c r="F133" s="85"/>
      <c r="G133" s="88"/>
      <c r="H133" s="88"/>
    </row>
    <row r="134" spans="1:8" ht="14.25" hidden="1" thickBot="1" thickTop="1">
      <c r="A134" s="84"/>
      <c r="B134" s="90"/>
      <c r="C134" s="91"/>
      <c r="D134" s="91"/>
      <c r="E134" s="85"/>
      <c r="F134" s="124"/>
      <c r="G134" s="124"/>
      <c r="H134" s="124"/>
    </row>
    <row r="135" spans="1:8" ht="24" hidden="1" thickBot="1" thickTop="1">
      <c r="A135" s="79" t="s">
        <v>238</v>
      </c>
      <c r="B135" s="106"/>
      <c r="C135" s="107"/>
      <c r="D135" s="106"/>
      <c r="E135" s="108"/>
      <c r="F135" s="109"/>
      <c r="G135" s="110"/>
      <c r="H135" s="110"/>
    </row>
    <row r="136" spans="1:8" ht="14.25" hidden="1" thickBot="1" thickTop="1">
      <c r="A136" s="102"/>
      <c r="B136" s="91"/>
      <c r="C136" s="91"/>
      <c r="D136" s="91"/>
      <c r="E136" s="113"/>
      <c r="F136" s="87"/>
      <c r="G136" s="103"/>
      <c r="H136" s="103"/>
    </row>
    <row r="137" spans="1:8" ht="14.25" hidden="1" thickBot="1" thickTop="1">
      <c r="A137" s="102"/>
      <c r="B137" s="91"/>
      <c r="C137" s="91"/>
      <c r="D137" s="91"/>
      <c r="E137" s="85"/>
      <c r="F137" s="87"/>
      <c r="G137" s="103"/>
      <c r="H137" s="103"/>
    </row>
    <row r="138" spans="1:8" ht="14.25" hidden="1" thickBot="1" thickTop="1">
      <c r="A138" s="102"/>
      <c r="B138" s="91"/>
      <c r="C138" s="91"/>
      <c r="D138" s="91"/>
      <c r="E138" s="85"/>
      <c r="F138" s="87"/>
      <c r="G138" s="103"/>
      <c r="H138" s="103"/>
    </row>
    <row r="139" spans="1:8" ht="14.25" hidden="1" thickBot="1" thickTop="1">
      <c r="A139" s="102"/>
      <c r="B139" s="91"/>
      <c r="C139" s="91"/>
      <c r="D139" s="91"/>
      <c r="E139" s="85"/>
      <c r="F139" s="85"/>
      <c r="G139" s="103"/>
      <c r="H139" s="103"/>
    </row>
    <row r="140" spans="1:8" ht="14.25" hidden="1" thickBot="1" thickTop="1">
      <c r="A140" s="102"/>
      <c r="B140" s="91"/>
      <c r="C140" s="91"/>
      <c r="D140" s="91"/>
      <c r="E140" s="85"/>
      <c r="F140" s="85"/>
      <c r="G140" s="103"/>
      <c r="H140" s="103"/>
    </row>
    <row r="141" spans="1:8" ht="14.25" hidden="1" thickBot="1" thickTop="1">
      <c r="A141" s="102"/>
      <c r="B141" s="91"/>
      <c r="C141" s="91"/>
      <c r="D141" s="91"/>
      <c r="E141" s="85"/>
      <c r="F141" s="85"/>
      <c r="G141" s="118"/>
      <c r="H141" s="118"/>
    </row>
    <row r="142" spans="1:8" ht="14.25" hidden="1" thickBot="1" thickTop="1">
      <c r="A142" s="102"/>
      <c r="B142" s="91"/>
      <c r="C142" s="91"/>
      <c r="D142" s="91"/>
      <c r="E142" s="85"/>
      <c r="F142" s="85"/>
      <c r="G142" s="103"/>
      <c r="H142" s="103"/>
    </row>
    <row r="143" spans="1:8" ht="14.25" hidden="1" thickBot="1" thickTop="1">
      <c r="A143" s="102"/>
      <c r="B143" s="91"/>
      <c r="C143" s="91"/>
      <c r="D143" s="91"/>
      <c r="E143" s="85"/>
      <c r="F143" s="85"/>
      <c r="G143" s="118"/>
      <c r="H143" s="118"/>
    </row>
    <row r="144" spans="1:8" ht="14.25" hidden="1" thickBot="1" thickTop="1">
      <c r="A144" s="84"/>
      <c r="B144" s="90"/>
      <c r="C144" s="91"/>
      <c r="D144" s="91"/>
      <c r="E144" s="85"/>
      <c r="F144" s="85"/>
      <c r="G144" s="85"/>
      <c r="H144" s="85"/>
    </row>
    <row r="145" spans="1:8" ht="14.25" hidden="1" thickBot="1" thickTop="1">
      <c r="A145" s="102"/>
      <c r="B145" s="91"/>
      <c r="C145" s="91"/>
      <c r="D145" s="91"/>
      <c r="E145" s="85"/>
      <c r="F145" s="86"/>
      <c r="G145" s="88"/>
      <c r="H145" s="88"/>
    </row>
    <row r="146" spans="1:8" ht="14.25" hidden="1" thickBot="1" thickTop="1">
      <c r="A146" s="84"/>
      <c r="B146" s="91"/>
      <c r="C146" s="91"/>
      <c r="D146" s="91"/>
      <c r="E146" s="91"/>
      <c r="F146" s="91"/>
      <c r="G146" s="91"/>
      <c r="H146" s="91"/>
    </row>
    <row r="147" spans="1:8" ht="14.25" hidden="1" thickBot="1" thickTop="1">
      <c r="A147" s="102"/>
      <c r="B147" s="91"/>
      <c r="C147" s="91"/>
      <c r="D147" s="91"/>
      <c r="E147" s="85"/>
      <c r="F147" s="87"/>
      <c r="G147" s="88"/>
      <c r="H147" s="88"/>
    </row>
    <row r="148" spans="1:8" ht="14.25" hidden="1" thickBot="1" thickTop="1">
      <c r="A148" s="102"/>
      <c r="B148" s="91"/>
      <c r="C148" s="91"/>
      <c r="D148" s="91"/>
      <c r="E148" s="85"/>
      <c r="F148" s="86"/>
      <c r="G148" s="88"/>
      <c r="H148" s="88"/>
    </row>
    <row r="149" spans="1:8" ht="14.25" hidden="1" thickBot="1" thickTop="1">
      <c r="A149" s="102"/>
      <c r="B149" s="91"/>
      <c r="C149" s="91"/>
      <c r="D149" s="91"/>
      <c r="E149" s="85"/>
      <c r="F149" s="86"/>
      <c r="G149" s="125"/>
      <c r="H149" s="125"/>
    </row>
    <row r="150" spans="1:8" ht="14.25" hidden="1" thickBot="1" thickTop="1">
      <c r="A150" s="102"/>
      <c r="B150" s="91"/>
      <c r="C150" s="91"/>
      <c r="D150" s="91"/>
      <c r="E150" s="85"/>
      <c r="F150" s="86"/>
      <c r="G150" s="125"/>
      <c r="H150" s="125"/>
    </row>
    <row r="151" spans="1:8" ht="14.25" hidden="1" thickBot="1" thickTop="1">
      <c r="A151" s="102"/>
      <c r="B151" s="91"/>
      <c r="C151" s="91"/>
      <c r="D151" s="91"/>
      <c r="E151" s="85"/>
      <c r="F151" s="86"/>
      <c r="G151" s="125"/>
      <c r="H151" s="125"/>
    </row>
    <row r="152" spans="1:8" ht="14.25" hidden="1" thickBot="1" thickTop="1">
      <c r="A152" s="102"/>
      <c r="B152" s="91"/>
      <c r="C152" s="91"/>
      <c r="D152" s="91"/>
      <c r="E152" s="85"/>
      <c r="F152" s="86"/>
      <c r="G152" s="125"/>
      <c r="H152" s="125"/>
    </row>
    <row r="153" spans="1:8" ht="14.25" hidden="1" thickBot="1" thickTop="1">
      <c r="A153" s="102"/>
      <c r="B153" s="91"/>
      <c r="C153" s="91"/>
      <c r="D153" s="91"/>
      <c r="E153" s="85"/>
      <c r="F153" s="86"/>
      <c r="G153" s="125"/>
      <c r="H153" s="125"/>
    </row>
    <row r="154" spans="1:8" ht="14.25" hidden="1" thickBot="1" thickTop="1">
      <c r="A154" s="102"/>
      <c r="B154" s="91"/>
      <c r="C154" s="91"/>
      <c r="D154" s="91"/>
      <c r="E154" s="85"/>
      <c r="F154" s="86"/>
      <c r="G154" s="125"/>
      <c r="H154" s="125"/>
    </row>
    <row r="155" spans="1:8" ht="14.25" hidden="1" thickBot="1" thickTop="1">
      <c r="A155" s="102"/>
      <c r="B155" s="91"/>
      <c r="C155" s="91"/>
      <c r="D155" s="91"/>
      <c r="E155" s="85"/>
      <c r="F155" s="86"/>
      <c r="G155" s="125"/>
      <c r="H155" s="125"/>
    </row>
    <row r="156" spans="1:8" ht="14.25" hidden="1" thickBot="1" thickTop="1">
      <c r="A156" s="102"/>
      <c r="B156" s="91"/>
      <c r="C156" s="91"/>
      <c r="D156" s="91"/>
      <c r="E156" s="85"/>
      <c r="F156" s="86"/>
      <c r="G156" s="125"/>
      <c r="H156" s="125"/>
    </row>
    <row r="157" spans="1:8" ht="14.25" hidden="1" thickBot="1" thickTop="1">
      <c r="A157" s="102"/>
      <c r="B157" s="91"/>
      <c r="C157" s="91"/>
      <c r="D157" s="91"/>
      <c r="E157" s="85"/>
      <c r="F157" s="86"/>
      <c r="G157" s="125"/>
      <c r="H157" s="125"/>
    </row>
    <row r="158" spans="1:8" ht="14.25" hidden="1" thickBot="1" thickTop="1">
      <c r="A158" s="102"/>
      <c r="B158" s="91"/>
      <c r="C158" s="91"/>
      <c r="D158" s="91"/>
      <c r="E158" s="85"/>
      <c r="F158" s="86"/>
      <c r="G158" s="125"/>
      <c r="H158" s="125"/>
    </row>
    <row r="159" spans="1:8" ht="14.25" hidden="1" thickBot="1" thickTop="1">
      <c r="A159" s="102"/>
      <c r="B159" s="91"/>
      <c r="C159" s="91"/>
      <c r="D159" s="91"/>
      <c r="E159" s="85"/>
      <c r="F159" s="86"/>
      <c r="G159" s="125"/>
      <c r="H159" s="125"/>
    </row>
    <row r="160" spans="1:8" ht="14.25" hidden="1" thickBot="1" thickTop="1">
      <c r="A160" s="102"/>
      <c r="B160" s="91"/>
      <c r="C160" s="91"/>
      <c r="D160" s="91"/>
      <c r="E160" s="85"/>
      <c r="F160" s="86"/>
      <c r="G160" s="88"/>
      <c r="H160" s="88"/>
    </row>
    <row r="161" spans="1:8" ht="14.25" hidden="1" thickBot="1" thickTop="1">
      <c r="A161" s="102"/>
      <c r="B161" s="91"/>
      <c r="C161" s="91"/>
      <c r="D161" s="91"/>
      <c r="E161" s="85"/>
      <c r="F161" s="86"/>
      <c r="G161" s="88"/>
      <c r="H161" s="88"/>
    </row>
    <row r="162" spans="1:8" ht="14.25" hidden="1" thickBot="1" thickTop="1">
      <c r="A162" s="102"/>
      <c r="B162" s="91"/>
      <c r="C162" s="91"/>
      <c r="D162" s="91"/>
      <c r="E162" s="85"/>
      <c r="F162" s="86"/>
      <c r="G162" s="88"/>
      <c r="H162" s="88"/>
    </row>
    <row r="163" spans="1:8" ht="14.25" hidden="1" thickBot="1" thickTop="1">
      <c r="A163" s="102"/>
      <c r="B163" s="91"/>
      <c r="C163" s="91"/>
      <c r="D163" s="91"/>
      <c r="E163" s="85"/>
      <c r="F163" s="86"/>
      <c r="G163" s="88"/>
      <c r="H163" s="88"/>
    </row>
    <row r="164" spans="1:8" ht="14.25" hidden="1" thickBot="1" thickTop="1">
      <c r="A164" s="102"/>
      <c r="B164" s="91"/>
      <c r="C164" s="91"/>
      <c r="D164" s="91"/>
      <c r="E164" s="85"/>
      <c r="F164" s="86"/>
      <c r="G164" s="88"/>
      <c r="H164" s="88"/>
    </row>
    <row r="165" spans="1:8" ht="14.25" hidden="1" thickBot="1" thickTop="1">
      <c r="A165" s="102"/>
      <c r="B165" s="91"/>
      <c r="C165" s="91"/>
      <c r="D165" s="91"/>
      <c r="E165" s="85"/>
      <c r="F165" s="86"/>
      <c r="G165" s="88"/>
      <c r="H165" s="88"/>
    </row>
    <row r="166" spans="1:8" ht="14.25" thickBot="1" thickTop="1">
      <c r="A166" s="102"/>
      <c r="B166" s="91"/>
      <c r="C166" s="91"/>
      <c r="D166" s="91"/>
      <c r="E166" s="85" t="s">
        <v>240</v>
      </c>
      <c r="F166" s="86">
        <v>228</v>
      </c>
      <c r="G166" s="88">
        <v>228</v>
      </c>
      <c r="H166" s="88">
        <v>102</v>
      </c>
    </row>
    <row r="167" spans="1:8" ht="14.25" thickBot="1" thickTop="1">
      <c r="A167" s="102"/>
      <c r="B167" s="91"/>
      <c r="C167" s="91"/>
      <c r="D167" s="91"/>
      <c r="E167" s="85" t="s">
        <v>241</v>
      </c>
      <c r="F167" s="86">
        <v>100</v>
      </c>
      <c r="G167" s="88">
        <v>165</v>
      </c>
      <c r="H167" s="88">
        <v>165</v>
      </c>
    </row>
    <row r="168" spans="1:8" ht="14.25" thickBot="1" thickTop="1">
      <c r="A168" s="102"/>
      <c r="B168" s="91"/>
      <c r="C168" s="91"/>
      <c r="D168" s="91"/>
      <c r="E168" s="85" t="s">
        <v>242</v>
      </c>
      <c r="F168" s="86">
        <v>140</v>
      </c>
      <c r="G168" s="88">
        <v>140</v>
      </c>
      <c r="H168" s="88">
        <v>92</v>
      </c>
    </row>
    <row r="169" spans="1:8" ht="14.25" thickBot="1" thickTop="1">
      <c r="A169" s="102"/>
      <c r="B169" s="91"/>
      <c r="C169" s="91"/>
      <c r="D169" s="91"/>
      <c r="E169" s="85" t="s">
        <v>243</v>
      </c>
      <c r="F169" s="86">
        <v>117</v>
      </c>
      <c r="G169" s="88">
        <v>157</v>
      </c>
      <c r="H169" s="88">
        <v>88</v>
      </c>
    </row>
    <row r="170" spans="1:8" ht="14.25" thickBot="1" thickTop="1">
      <c r="A170" s="102"/>
      <c r="B170" s="91"/>
      <c r="C170" s="91"/>
      <c r="D170" s="91"/>
      <c r="E170" s="85" t="s">
        <v>244</v>
      </c>
      <c r="F170" s="86"/>
      <c r="G170" s="88">
        <v>425</v>
      </c>
      <c r="H170" s="88">
        <v>425</v>
      </c>
    </row>
    <row r="171" spans="1:8" ht="14.25" thickBot="1" thickTop="1">
      <c r="A171" s="102"/>
      <c r="B171" s="91"/>
      <c r="C171" s="91"/>
      <c r="D171" s="91"/>
      <c r="E171" s="85" t="s">
        <v>245</v>
      </c>
      <c r="F171" s="86">
        <v>261</v>
      </c>
      <c r="G171" s="88">
        <v>273</v>
      </c>
      <c r="H171" s="88">
        <v>216</v>
      </c>
    </row>
    <row r="172" spans="1:8" ht="14.25" thickBot="1" thickTop="1">
      <c r="A172" s="102"/>
      <c r="B172" s="91"/>
      <c r="C172" s="91"/>
      <c r="D172" s="91"/>
      <c r="E172" s="85" t="s">
        <v>246</v>
      </c>
      <c r="F172" s="86">
        <v>100</v>
      </c>
      <c r="G172" s="88">
        <v>266</v>
      </c>
      <c r="H172" s="88">
        <v>60</v>
      </c>
    </row>
    <row r="173" spans="1:8" ht="14.25" thickBot="1" thickTop="1">
      <c r="A173" s="84"/>
      <c r="B173" s="90">
        <v>4</v>
      </c>
      <c r="C173" s="91"/>
      <c r="D173" s="91"/>
      <c r="E173" s="85" t="s">
        <v>134</v>
      </c>
      <c r="F173" s="86"/>
      <c r="G173" s="86"/>
      <c r="H173" s="86"/>
    </row>
    <row r="174" spans="1:8" ht="14.25" hidden="1" thickBot="1" thickTop="1">
      <c r="A174" s="102"/>
      <c r="B174" s="91"/>
      <c r="C174" s="91"/>
      <c r="D174" s="91"/>
      <c r="E174" s="85"/>
      <c r="F174" s="86"/>
      <c r="G174" s="88"/>
      <c r="H174" s="88"/>
    </row>
    <row r="175" spans="1:8" ht="14.25" hidden="1" thickBot="1" thickTop="1">
      <c r="A175" s="102"/>
      <c r="B175" s="91"/>
      <c r="C175" s="91"/>
      <c r="D175" s="91"/>
      <c r="E175" s="85"/>
      <c r="F175" s="87"/>
      <c r="G175" s="88"/>
      <c r="H175" s="88"/>
    </row>
    <row r="176" spans="1:8" ht="14.25" hidden="1" thickBot="1" thickTop="1">
      <c r="A176" s="102"/>
      <c r="B176" s="91"/>
      <c r="C176" s="91"/>
      <c r="D176" s="91"/>
      <c r="E176" s="85"/>
      <c r="F176" s="87"/>
      <c r="G176" s="88"/>
      <c r="H176" s="88"/>
    </row>
    <row r="177" spans="1:8" ht="14.25" hidden="1" thickBot="1" thickTop="1">
      <c r="A177" s="102"/>
      <c r="B177" s="91"/>
      <c r="C177" s="91"/>
      <c r="D177" s="91"/>
      <c r="E177" s="85"/>
      <c r="F177" s="87"/>
      <c r="G177" s="88"/>
      <c r="H177" s="88"/>
    </row>
    <row r="178" spans="1:8" ht="14.25" hidden="1" thickBot="1" thickTop="1">
      <c r="A178" s="102"/>
      <c r="B178" s="91"/>
      <c r="C178" s="91"/>
      <c r="D178" s="91"/>
      <c r="E178" s="85"/>
      <c r="F178" s="87"/>
      <c r="G178" s="88"/>
      <c r="H178" s="88"/>
    </row>
    <row r="179" spans="1:8" ht="14.25" hidden="1" thickBot="1" thickTop="1">
      <c r="A179" s="102"/>
      <c r="B179" s="91"/>
      <c r="C179" s="91"/>
      <c r="D179" s="91"/>
      <c r="E179" s="85"/>
      <c r="F179" s="87"/>
      <c r="G179" s="88"/>
      <c r="H179" s="88"/>
    </row>
    <row r="180" spans="1:8" ht="14.25" hidden="1" thickBot="1" thickTop="1">
      <c r="A180" s="102"/>
      <c r="B180" s="91"/>
      <c r="C180" s="91"/>
      <c r="D180" s="91"/>
      <c r="E180" s="85"/>
      <c r="F180" s="86"/>
      <c r="G180" s="88"/>
      <c r="H180" s="88"/>
    </row>
    <row r="181" spans="1:8" ht="14.25" hidden="1" thickBot="1" thickTop="1">
      <c r="A181" s="102"/>
      <c r="B181" s="91"/>
      <c r="C181" s="91"/>
      <c r="D181" s="91"/>
      <c r="E181" s="85"/>
      <c r="F181" s="86"/>
      <c r="G181" s="88"/>
      <c r="H181" s="88"/>
    </row>
    <row r="182" spans="1:8" ht="24" hidden="1" thickBot="1" thickTop="1">
      <c r="A182" s="79" t="s">
        <v>238</v>
      </c>
      <c r="B182" s="106"/>
      <c r="C182" s="107"/>
      <c r="D182" s="106"/>
      <c r="E182" s="108"/>
      <c r="F182" s="109"/>
      <c r="G182" s="110"/>
      <c r="H182" s="110"/>
    </row>
    <row r="183" spans="1:8" ht="14.25" hidden="1" thickBot="1" thickTop="1">
      <c r="A183" s="102"/>
      <c r="B183" s="91"/>
      <c r="C183" s="91"/>
      <c r="D183" s="91"/>
      <c r="E183" s="120"/>
      <c r="F183" s="86"/>
      <c r="G183" s="103"/>
      <c r="H183" s="103"/>
    </row>
    <row r="184" spans="1:8" ht="14.25" hidden="1" thickBot="1" thickTop="1">
      <c r="A184" s="102"/>
      <c r="B184" s="91"/>
      <c r="C184" s="91"/>
      <c r="D184" s="91"/>
      <c r="E184" s="85"/>
      <c r="F184" s="86"/>
      <c r="G184" s="92"/>
      <c r="H184" s="92"/>
    </row>
    <row r="185" spans="1:8" ht="14.25" hidden="1" thickBot="1" thickTop="1">
      <c r="A185" s="102"/>
      <c r="B185" s="91"/>
      <c r="C185" s="91"/>
      <c r="D185" s="91"/>
      <c r="E185" s="85"/>
      <c r="F185" s="86"/>
      <c r="G185" s="103"/>
      <c r="H185" s="103"/>
    </row>
    <row r="186" spans="1:8" ht="14.25" hidden="1" thickBot="1" thickTop="1">
      <c r="A186" s="102"/>
      <c r="B186" s="91"/>
      <c r="C186" s="91"/>
      <c r="D186" s="91"/>
      <c r="E186" s="85"/>
      <c r="F186" s="86"/>
      <c r="G186" s="103"/>
      <c r="H186" s="103"/>
    </row>
    <row r="187" spans="1:8" ht="14.25" hidden="1" thickBot="1" thickTop="1">
      <c r="A187" s="102"/>
      <c r="B187" s="91"/>
      <c r="C187" s="91"/>
      <c r="D187" s="91"/>
      <c r="E187" s="85"/>
      <c r="F187" s="86"/>
      <c r="G187" s="103"/>
      <c r="H187" s="103"/>
    </row>
    <row r="188" spans="1:8" ht="14.25" hidden="1" thickBot="1" thickTop="1">
      <c r="A188" s="102"/>
      <c r="B188" s="91"/>
      <c r="C188" s="91"/>
      <c r="D188" s="91"/>
      <c r="E188" s="85"/>
      <c r="F188" s="86"/>
      <c r="G188" s="103"/>
      <c r="H188" s="103"/>
    </row>
    <row r="189" spans="1:8" ht="14.25" hidden="1" thickBot="1" thickTop="1">
      <c r="A189" s="102"/>
      <c r="B189" s="91"/>
      <c r="C189" s="91"/>
      <c r="D189" s="91"/>
      <c r="E189" s="85"/>
      <c r="F189" s="86"/>
      <c r="G189" s="103"/>
      <c r="H189" s="103"/>
    </row>
    <row r="190" spans="1:8" ht="14.25" hidden="1" thickBot="1" thickTop="1">
      <c r="A190" s="102"/>
      <c r="B190" s="91"/>
      <c r="C190" s="91"/>
      <c r="D190" s="91"/>
      <c r="E190" s="85"/>
      <c r="F190" s="86"/>
      <c r="G190" s="103"/>
      <c r="H190" s="103"/>
    </row>
    <row r="191" spans="1:8" ht="14.25" hidden="1" thickBot="1" thickTop="1">
      <c r="A191" s="102"/>
      <c r="B191" s="91"/>
      <c r="C191" s="91"/>
      <c r="D191" s="91"/>
      <c r="E191" s="85"/>
      <c r="F191" s="86"/>
      <c r="G191" s="103"/>
      <c r="H191" s="103"/>
    </row>
    <row r="192" spans="1:8" ht="14.25" thickBot="1" thickTop="1">
      <c r="A192" s="84"/>
      <c r="B192" s="90">
        <v>5</v>
      </c>
      <c r="C192" s="91"/>
      <c r="D192" s="91"/>
      <c r="E192" s="85" t="s">
        <v>145</v>
      </c>
      <c r="F192" s="86">
        <v>50</v>
      </c>
      <c r="G192" s="103">
        <v>150</v>
      </c>
      <c r="H192" s="103">
        <v>127</v>
      </c>
    </row>
    <row r="193" spans="1:8" ht="14.25" hidden="1" thickBot="1" thickTop="1">
      <c r="A193" s="102"/>
      <c r="B193" s="91"/>
      <c r="C193" s="91"/>
      <c r="D193" s="91"/>
      <c r="E193" s="85"/>
      <c r="F193" s="86"/>
      <c r="G193" s="103"/>
      <c r="H193" s="103"/>
    </row>
    <row r="194" spans="1:8" ht="14.25" hidden="1" thickBot="1" thickTop="1">
      <c r="A194" s="102"/>
      <c r="B194" s="91"/>
      <c r="C194" s="91"/>
      <c r="D194" s="91"/>
      <c r="E194" s="85"/>
      <c r="F194" s="86"/>
      <c r="G194" s="103"/>
      <c r="H194" s="103"/>
    </row>
    <row r="195" spans="1:8" ht="14.25" hidden="1" thickBot="1" thickTop="1">
      <c r="A195" s="102"/>
      <c r="B195" s="91"/>
      <c r="C195" s="91"/>
      <c r="D195" s="91"/>
      <c r="E195" s="85"/>
      <c r="F195" s="86"/>
      <c r="G195" s="103"/>
      <c r="H195" s="103"/>
    </row>
    <row r="196" spans="1:8" ht="14.25" hidden="1" thickBot="1" thickTop="1">
      <c r="A196" s="102"/>
      <c r="B196" s="91"/>
      <c r="C196" s="91"/>
      <c r="D196" s="91"/>
      <c r="E196" s="85"/>
      <c r="F196" s="87"/>
      <c r="G196" s="103"/>
      <c r="H196" s="103"/>
    </row>
    <row r="197" spans="1:8" ht="14.25" hidden="1" thickBot="1" thickTop="1">
      <c r="A197" s="102"/>
      <c r="B197" s="91"/>
      <c r="C197" s="91"/>
      <c r="D197" s="91"/>
      <c r="E197" s="85"/>
      <c r="F197" s="87"/>
      <c r="G197" s="103"/>
      <c r="H197" s="103"/>
    </row>
    <row r="198" spans="1:8" ht="14.25" hidden="1" thickBot="1" thickTop="1">
      <c r="A198" s="102"/>
      <c r="B198" s="91"/>
      <c r="C198" s="91"/>
      <c r="D198" s="91"/>
      <c r="E198" s="85"/>
      <c r="F198" s="87"/>
      <c r="G198" s="103"/>
      <c r="H198" s="103"/>
    </row>
    <row r="199" spans="1:8" ht="14.25" hidden="1" thickBot="1" thickTop="1">
      <c r="A199" s="102"/>
      <c r="B199" s="91"/>
      <c r="C199" s="91"/>
      <c r="D199" s="91"/>
      <c r="E199" s="126"/>
      <c r="F199" s="126"/>
      <c r="G199" s="127"/>
      <c r="H199" s="127"/>
    </row>
    <row r="200" spans="1:8" ht="14.25" hidden="1" thickBot="1" thickTop="1">
      <c r="A200" s="102"/>
      <c r="B200" s="91"/>
      <c r="C200" s="91"/>
      <c r="D200" s="91"/>
      <c r="E200" s="126"/>
      <c r="F200" s="126"/>
      <c r="G200" s="127"/>
      <c r="H200" s="127"/>
    </row>
    <row r="201" spans="1:8" ht="14.25" hidden="1" thickBot="1" thickTop="1">
      <c r="A201" s="102"/>
      <c r="B201" s="91"/>
      <c r="C201" s="91"/>
      <c r="D201" s="91"/>
      <c r="E201" s="126"/>
      <c r="F201" s="126"/>
      <c r="G201" s="127"/>
      <c r="H201" s="127"/>
    </row>
    <row r="202" spans="1:8" ht="14.25" hidden="1" thickBot="1" thickTop="1">
      <c r="A202" s="102"/>
      <c r="B202" s="91"/>
      <c r="C202" s="91"/>
      <c r="D202" s="91"/>
      <c r="E202" s="126"/>
      <c r="F202" s="126"/>
      <c r="G202" s="127"/>
      <c r="H202" s="127"/>
    </row>
    <row r="203" spans="1:8" ht="14.25" hidden="1" thickBot="1" thickTop="1">
      <c r="A203" s="102"/>
      <c r="B203" s="91"/>
      <c r="C203" s="91"/>
      <c r="D203" s="91"/>
      <c r="E203" s="126"/>
      <c r="F203" s="126"/>
      <c r="G203" s="127"/>
      <c r="H203" s="127"/>
    </row>
    <row r="204" spans="1:8" ht="14.25" hidden="1" thickBot="1" thickTop="1">
      <c r="A204" s="102"/>
      <c r="B204" s="91"/>
      <c r="C204" s="91"/>
      <c r="D204" s="91"/>
      <c r="E204" s="126"/>
      <c r="F204" s="126"/>
      <c r="G204" s="127"/>
      <c r="H204" s="127"/>
    </row>
    <row r="205" spans="1:8" ht="14.25" hidden="1" thickBot="1" thickTop="1">
      <c r="A205" s="102"/>
      <c r="B205" s="91"/>
      <c r="C205" s="91"/>
      <c r="D205" s="91"/>
      <c r="E205" s="126"/>
      <c r="F205" s="126"/>
      <c r="G205" s="127"/>
      <c r="H205" s="127"/>
    </row>
    <row r="206" spans="1:8" ht="14.25" hidden="1" thickBot="1" thickTop="1">
      <c r="A206" s="102"/>
      <c r="B206" s="91"/>
      <c r="C206" s="91"/>
      <c r="D206" s="91"/>
      <c r="E206" s="126"/>
      <c r="F206" s="126"/>
      <c r="G206" s="127"/>
      <c r="H206" s="127"/>
    </row>
    <row r="207" spans="1:8" ht="14.25" hidden="1" thickBot="1" thickTop="1">
      <c r="A207" s="102"/>
      <c r="B207" s="91"/>
      <c r="C207" s="91"/>
      <c r="D207" s="91"/>
      <c r="E207" s="126"/>
      <c r="F207" s="126"/>
      <c r="G207" s="127"/>
      <c r="H207" s="127"/>
    </row>
    <row r="208" spans="1:8" ht="14.25" hidden="1" thickBot="1" thickTop="1">
      <c r="A208" s="102"/>
      <c r="B208" s="91"/>
      <c r="C208" s="91"/>
      <c r="D208" s="91"/>
      <c r="E208" s="126"/>
      <c r="F208" s="126"/>
      <c r="G208" s="127"/>
      <c r="H208" s="127"/>
    </row>
    <row r="209" spans="1:8" ht="14.25" hidden="1" thickBot="1" thickTop="1">
      <c r="A209" s="102"/>
      <c r="B209" s="91"/>
      <c r="C209" s="91"/>
      <c r="D209" s="91"/>
      <c r="E209" s="126"/>
      <c r="F209" s="126"/>
      <c r="G209" s="127"/>
      <c r="H209" s="127"/>
    </row>
    <row r="210" spans="1:8" ht="14.25" hidden="1" thickBot="1" thickTop="1">
      <c r="A210" s="102"/>
      <c r="B210" s="91"/>
      <c r="C210" s="91"/>
      <c r="D210" s="91"/>
      <c r="E210" s="126"/>
      <c r="F210" s="126"/>
      <c r="G210" s="127"/>
      <c r="H210" s="127"/>
    </row>
    <row r="211" spans="1:8" ht="14.25" hidden="1" thickBot="1" thickTop="1">
      <c r="A211" s="102"/>
      <c r="B211" s="91"/>
      <c r="C211" s="91"/>
      <c r="D211" s="91"/>
      <c r="E211" s="126"/>
      <c r="F211" s="126"/>
      <c r="G211" s="127"/>
      <c r="H211" s="127"/>
    </row>
    <row r="212" spans="1:8" ht="14.25" hidden="1" thickBot="1" thickTop="1">
      <c r="A212" s="102"/>
      <c r="B212" s="91"/>
      <c r="C212" s="91"/>
      <c r="D212" s="91"/>
      <c r="E212" s="126"/>
      <c r="F212" s="126"/>
      <c r="G212" s="127"/>
      <c r="H212" s="127"/>
    </row>
    <row r="213" spans="1:8" ht="14.25" hidden="1" thickBot="1" thickTop="1">
      <c r="A213" s="102"/>
      <c r="B213" s="91"/>
      <c r="C213" s="91"/>
      <c r="D213" s="91"/>
      <c r="E213" s="126"/>
      <c r="F213" s="126"/>
      <c r="G213" s="127"/>
      <c r="H213" s="127"/>
    </row>
    <row r="214" spans="1:8" ht="14.25" hidden="1" thickBot="1" thickTop="1">
      <c r="A214" s="102"/>
      <c r="B214" s="91"/>
      <c r="C214" s="91"/>
      <c r="D214" s="91"/>
      <c r="E214" s="126"/>
      <c r="F214" s="126"/>
      <c r="G214" s="127"/>
      <c r="H214" s="127"/>
    </row>
    <row r="215" spans="1:8" ht="14.25" hidden="1" thickBot="1" thickTop="1">
      <c r="A215" s="102"/>
      <c r="B215" s="91"/>
      <c r="C215" s="91"/>
      <c r="D215" s="91"/>
      <c r="E215" s="85"/>
      <c r="F215" s="87"/>
      <c r="G215" s="103"/>
      <c r="H215" s="103"/>
    </row>
    <row r="216" spans="1:8" ht="14.25" hidden="1" thickBot="1" thickTop="1">
      <c r="A216" s="102"/>
      <c r="B216" s="91"/>
      <c r="C216" s="91"/>
      <c r="D216" s="91"/>
      <c r="E216" s="85"/>
      <c r="F216" s="87"/>
      <c r="G216" s="103"/>
      <c r="H216" s="103"/>
    </row>
    <row r="217" spans="1:8" ht="14.25" hidden="1" thickBot="1" thickTop="1">
      <c r="A217" s="102"/>
      <c r="B217" s="91"/>
      <c r="C217" s="91"/>
      <c r="D217" s="91"/>
      <c r="E217" s="85"/>
      <c r="F217" s="86"/>
      <c r="G217" s="103"/>
      <c r="H217" s="103"/>
    </row>
    <row r="218" spans="1:8" ht="14.25" hidden="1" thickBot="1" thickTop="1">
      <c r="A218" s="102"/>
      <c r="B218" s="91"/>
      <c r="C218" s="91">
        <v>1</v>
      </c>
      <c r="D218" s="91"/>
      <c r="E218" s="85"/>
      <c r="F218" s="87"/>
      <c r="G218" s="92"/>
      <c r="H218" s="92"/>
    </row>
    <row r="219" spans="1:8" ht="14.25" hidden="1" thickBot="1" thickTop="1">
      <c r="A219" s="102"/>
      <c r="B219" s="91"/>
      <c r="C219" s="91">
        <v>2</v>
      </c>
      <c r="D219" s="91"/>
      <c r="E219" s="85"/>
      <c r="F219" s="86"/>
      <c r="G219" s="92"/>
      <c r="H219" s="92"/>
    </row>
    <row r="220" spans="1:8" ht="14.25" hidden="1" thickBot="1" thickTop="1">
      <c r="A220" s="102"/>
      <c r="B220" s="91"/>
      <c r="C220" s="91">
        <v>3</v>
      </c>
      <c r="D220" s="91"/>
      <c r="E220" s="85"/>
      <c r="F220" s="87"/>
      <c r="G220" s="92"/>
      <c r="H220" s="92"/>
    </row>
    <row r="221" spans="1:8" ht="14.25" hidden="1" thickBot="1" thickTop="1">
      <c r="A221" s="102"/>
      <c r="B221" s="91"/>
      <c r="C221" s="91">
        <v>4</v>
      </c>
      <c r="D221" s="91"/>
      <c r="E221" s="85"/>
      <c r="F221" s="86"/>
      <c r="G221" s="92"/>
      <c r="H221" s="92"/>
    </row>
    <row r="222" spans="1:8" ht="14.25" thickBot="1" thickTop="1">
      <c r="A222" s="84"/>
      <c r="B222" s="90">
        <v>6</v>
      </c>
      <c r="C222" s="91"/>
      <c r="D222" s="91"/>
      <c r="E222" s="85" t="s">
        <v>247</v>
      </c>
      <c r="F222" s="86"/>
      <c r="G222" s="103"/>
      <c r="H222" s="103"/>
    </row>
    <row r="223" spans="1:8" ht="14.25" hidden="1" thickBot="1" thickTop="1">
      <c r="A223" s="102"/>
      <c r="B223" s="91"/>
      <c r="C223" s="91"/>
      <c r="D223" s="91"/>
      <c r="E223" s="85"/>
      <c r="F223" s="86"/>
      <c r="G223" s="103"/>
      <c r="H223" s="103"/>
    </row>
    <row r="224" spans="1:8" ht="14.25" hidden="1" thickBot="1" thickTop="1">
      <c r="A224" s="102"/>
      <c r="B224" s="91"/>
      <c r="C224" s="91"/>
      <c r="D224" s="91"/>
      <c r="E224" s="85"/>
      <c r="F224" s="86"/>
      <c r="G224" s="103"/>
      <c r="H224" s="103"/>
    </row>
    <row r="225" spans="1:8" ht="14.25" hidden="1" thickBot="1" thickTop="1">
      <c r="A225" s="102"/>
      <c r="B225" s="91"/>
      <c r="C225" s="91"/>
      <c r="D225" s="91"/>
      <c r="E225" s="85"/>
      <c r="F225" s="86"/>
      <c r="G225" s="103"/>
      <c r="H225" s="103"/>
    </row>
    <row r="226" spans="1:8" ht="14.25" hidden="1" thickBot="1" thickTop="1">
      <c r="A226" s="102"/>
      <c r="B226" s="91"/>
      <c r="C226" s="91"/>
      <c r="D226" s="91"/>
      <c r="E226" s="85"/>
      <c r="F226" s="86"/>
      <c r="G226" s="103"/>
      <c r="H226" s="103"/>
    </row>
    <row r="227" spans="1:8" ht="14.25" thickBot="1" thickTop="1">
      <c r="A227" s="84"/>
      <c r="B227" s="90">
        <v>7</v>
      </c>
      <c r="C227" s="91"/>
      <c r="D227" s="91"/>
      <c r="E227" s="113" t="s">
        <v>53</v>
      </c>
      <c r="F227" s="95"/>
      <c r="G227" s="128"/>
      <c r="H227" s="128"/>
    </row>
    <row r="228" spans="1:8" ht="14.25" hidden="1" thickBot="1" thickTop="1">
      <c r="A228" s="102"/>
      <c r="B228" s="91"/>
      <c r="C228" s="91"/>
      <c r="D228" s="91"/>
      <c r="E228" s="85"/>
      <c r="F228" s="86"/>
      <c r="G228" s="103"/>
      <c r="H228" s="103"/>
    </row>
    <row r="229" spans="1:8" ht="14.25" hidden="1" thickBot="1" thickTop="1">
      <c r="A229" s="102"/>
      <c r="B229" s="91"/>
      <c r="C229" s="91"/>
      <c r="D229" s="91"/>
      <c r="E229" s="85"/>
      <c r="F229" s="86"/>
      <c r="G229" s="92"/>
      <c r="H229" s="92"/>
    </row>
    <row r="230" spans="1:8" ht="14.25" thickBot="1" thickTop="1">
      <c r="A230" s="84"/>
      <c r="B230" s="90">
        <v>8</v>
      </c>
      <c r="C230" s="91"/>
      <c r="D230" s="91"/>
      <c r="E230" s="113" t="s">
        <v>155</v>
      </c>
      <c r="F230" s="95">
        <v>460</v>
      </c>
      <c r="G230" s="95"/>
      <c r="H230" s="95"/>
    </row>
    <row r="231" spans="1:8" ht="27.75" customHeight="1" thickBot="1" thickTop="1">
      <c r="A231" s="129">
        <v>2</v>
      </c>
      <c r="B231" s="129"/>
      <c r="C231" s="129"/>
      <c r="D231" s="129"/>
      <c r="E231" s="99" t="s">
        <v>248</v>
      </c>
      <c r="F231" s="130">
        <f>F14+F15+F88+F173+F192+F222+F227+F230</f>
        <v>1456</v>
      </c>
      <c r="G231" s="130">
        <f>G14+G15+G88+G173+G192+G222+G227+G230</f>
        <v>1804</v>
      </c>
      <c r="H231" s="130">
        <f>H14+H15+H88+H173+H192+H222+H227+H230</f>
        <v>1275</v>
      </c>
    </row>
    <row r="232" ht="13.5" thickTop="1"/>
    <row r="234" ht="12.75">
      <c r="E234" s="131"/>
    </row>
  </sheetData>
  <printOptions/>
  <pageMargins left="0.7874015748031497" right="0.7874015748031497" top="1.7716535433070868" bottom="0.984251968503937" header="0.5118110236220472" footer="0.5118110236220472"/>
  <pageSetup horizontalDpi="600" verticalDpi="600" orientation="portrait" paperSize="9" r:id="rId1"/>
  <headerFooter alignWithMargins="0">
    <oddHeader>&amp;C
&amp;"Arial,Félkövér"&amp;12Cigány Kisebbségi Önkormányzat&amp;R4. számú melléklet a
3/2011.(III.4.)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3">
      <selection activeCell="I35" sqref="I35"/>
    </sheetView>
  </sheetViews>
  <sheetFormatPr defaultColWidth="9.140625" defaultRowHeight="15.75" customHeight="1"/>
  <cols>
    <col min="1" max="1" width="6.421875" style="420" customWidth="1"/>
    <col min="2" max="2" width="36.28125" style="408" customWidth="1"/>
    <col min="3" max="3" width="18.140625" style="408" customWidth="1"/>
    <col min="4" max="4" width="18.28125" style="406" customWidth="1"/>
    <col min="5" max="5" width="17.421875" style="407" customWidth="1"/>
    <col min="6" max="16384" width="9.140625" style="408" customWidth="1"/>
  </cols>
  <sheetData>
    <row r="1" spans="1:3" ht="15.75" customHeight="1">
      <c r="A1" s="426" t="s">
        <v>294</v>
      </c>
      <c r="B1" s="426"/>
      <c r="C1" s="405"/>
    </row>
    <row r="2" spans="1:5" ht="36.75" customHeight="1">
      <c r="A2" s="409" t="s">
        <v>295</v>
      </c>
      <c r="B2" s="405" t="s">
        <v>296</v>
      </c>
      <c r="C2" s="423" t="s">
        <v>320</v>
      </c>
      <c r="D2" s="424" t="s">
        <v>321</v>
      </c>
      <c r="E2" s="425" t="s">
        <v>293</v>
      </c>
    </row>
    <row r="3" spans="1:3" ht="15.75" customHeight="1">
      <c r="A3" s="409"/>
      <c r="B3" s="405"/>
      <c r="C3" s="405"/>
    </row>
    <row r="4" spans="1:5" ht="15.75" customHeight="1">
      <c r="A4" s="410" t="s">
        <v>297</v>
      </c>
      <c r="B4" s="405" t="s">
        <v>298</v>
      </c>
      <c r="C4" s="411">
        <v>51813000</v>
      </c>
      <c r="D4" s="411">
        <v>51813000</v>
      </c>
      <c r="E4" s="412">
        <v>1163000</v>
      </c>
    </row>
    <row r="5" spans="1:5" ht="15.75" customHeight="1">
      <c r="A5" s="410"/>
      <c r="B5" s="405"/>
      <c r="C5" s="411"/>
      <c r="D5" s="411"/>
      <c r="E5" s="412"/>
    </row>
    <row r="6" spans="1:5" ht="15.75" customHeight="1">
      <c r="A6" s="410" t="s">
        <v>299</v>
      </c>
      <c r="B6" s="405" t="s">
        <v>300</v>
      </c>
      <c r="C6" s="411">
        <v>16297000</v>
      </c>
      <c r="D6" s="411">
        <v>16297000</v>
      </c>
      <c r="E6" s="412">
        <v>18690000</v>
      </c>
    </row>
    <row r="7" spans="1:5" ht="15.75" customHeight="1">
      <c r="A7" s="410"/>
      <c r="B7" s="405"/>
      <c r="C7" s="411"/>
      <c r="D7" s="411"/>
      <c r="E7" s="412"/>
    </row>
    <row r="8" spans="1:5" ht="15.75" customHeight="1">
      <c r="A8" s="410" t="s">
        <v>301</v>
      </c>
      <c r="B8" s="405" t="s">
        <v>302</v>
      </c>
      <c r="C8" s="411">
        <v>69314000</v>
      </c>
      <c r="D8" s="411">
        <v>69314000</v>
      </c>
      <c r="E8" s="412"/>
    </row>
    <row r="9" spans="1:5" ht="15.75" customHeight="1">
      <c r="A9" s="410"/>
      <c r="B9" s="405"/>
      <c r="C9" s="411"/>
      <c r="D9" s="411"/>
      <c r="E9" s="412"/>
    </row>
    <row r="10" spans="1:5" ht="15.75" customHeight="1">
      <c r="A10" s="410" t="s">
        <v>303</v>
      </c>
      <c r="B10" s="405" t="s">
        <v>304</v>
      </c>
      <c r="C10" s="411">
        <v>800000</v>
      </c>
      <c r="D10" s="411">
        <v>800000</v>
      </c>
      <c r="E10" s="412">
        <v>2032000</v>
      </c>
    </row>
    <row r="11" spans="1:5" ht="15.75" customHeight="1">
      <c r="A11" s="410"/>
      <c r="B11" s="405"/>
      <c r="C11" s="411"/>
      <c r="D11" s="411"/>
      <c r="E11" s="412"/>
    </row>
    <row r="12" spans="1:5" ht="15.75" customHeight="1">
      <c r="A12" s="410" t="s">
        <v>305</v>
      </c>
      <c r="B12" s="405" t="s">
        <v>306</v>
      </c>
      <c r="C12" s="411">
        <v>11732000</v>
      </c>
      <c r="D12" s="411">
        <v>11732000</v>
      </c>
      <c r="E12" s="412">
        <v>16627000</v>
      </c>
    </row>
    <row r="13" spans="1:5" ht="15.75" customHeight="1">
      <c r="A13" s="410"/>
      <c r="B13" s="405"/>
      <c r="C13" s="411"/>
      <c r="D13" s="411"/>
      <c r="E13" s="412"/>
    </row>
    <row r="14" spans="1:5" ht="15.75" customHeight="1">
      <c r="A14" s="410" t="s">
        <v>307</v>
      </c>
      <c r="B14" s="405" t="s">
        <v>308</v>
      </c>
      <c r="C14" s="411">
        <v>12500000</v>
      </c>
      <c r="D14" s="411">
        <v>12500000</v>
      </c>
      <c r="E14" s="412"/>
    </row>
    <row r="15" spans="1:5" ht="15.75" customHeight="1">
      <c r="A15" s="410"/>
      <c r="B15" s="405"/>
      <c r="C15" s="411"/>
      <c r="D15" s="411"/>
      <c r="E15" s="412"/>
    </row>
    <row r="16" spans="1:5" ht="15.75" customHeight="1">
      <c r="A16" s="410" t="s">
        <v>309</v>
      </c>
      <c r="B16" s="405" t="s">
        <v>310</v>
      </c>
      <c r="C16" s="411">
        <v>5768000</v>
      </c>
      <c r="D16" s="411">
        <v>5768000</v>
      </c>
      <c r="E16" s="412">
        <v>5379000</v>
      </c>
    </row>
    <row r="17" spans="1:5" ht="15.75" customHeight="1">
      <c r="A17" s="410"/>
      <c r="B17" s="405"/>
      <c r="C17" s="411"/>
      <c r="D17" s="411"/>
      <c r="E17" s="412"/>
    </row>
    <row r="18" spans="1:5" ht="15.75" customHeight="1">
      <c r="A18" s="410" t="s">
        <v>311</v>
      </c>
      <c r="B18" s="405" t="s">
        <v>312</v>
      </c>
      <c r="C18" s="411">
        <v>9200000</v>
      </c>
      <c r="D18" s="411">
        <v>9200000</v>
      </c>
      <c r="E18" s="412"/>
    </row>
    <row r="19" spans="1:5" ht="15.75" customHeight="1">
      <c r="A19" s="410"/>
      <c r="B19" s="405"/>
      <c r="C19" s="411"/>
      <c r="D19" s="411"/>
      <c r="E19" s="412"/>
    </row>
    <row r="20" spans="1:5" ht="15.75" customHeight="1">
      <c r="A20" s="410"/>
      <c r="B20" s="413" t="s">
        <v>313</v>
      </c>
      <c r="C20" s="414">
        <f>SUM(C4:C19)</f>
        <v>177424000</v>
      </c>
      <c r="D20" s="414">
        <f>SUM(D4:D19)</f>
        <v>177424000</v>
      </c>
      <c r="E20" s="416">
        <f>SUM(E4:E19)</f>
        <v>43891000</v>
      </c>
    </row>
    <row r="21" spans="1:4" ht="15.75" customHeight="1">
      <c r="A21" s="410"/>
      <c r="B21" s="413"/>
      <c r="C21" s="414"/>
      <c r="D21" s="415"/>
    </row>
    <row r="22" spans="1:3" ht="15.75" customHeight="1">
      <c r="A22" s="427" t="s">
        <v>314</v>
      </c>
      <c r="B22" s="427"/>
      <c r="C22" s="411"/>
    </row>
    <row r="23" spans="1:3" ht="15.75" customHeight="1">
      <c r="A23" s="410"/>
      <c r="B23" s="417"/>
      <c r="C23" s="411"/>
    </row>
    <row r="24" spans="1:5" s="419" customFormat="1" ht="38.25" customHeight="1">
      <c r="A24" s="409" t="s">
        <v>295</v>
      </c>
      <c r="B24" s="418" t="s">
        <v>296</v>
      </c>
      <c r="C24" s="423" t="s">
        <v>320</v>
      </c>
      <c r="D24" s="424" t="s">
        <v>321</v>
      </c>
      <c r="E24" s="425" t="s">
        <v>293</v>
      </c>
    </row>
    <row r="25" spans="1:3" ht="15.75" customHeight="1">
      <c r="A25" s="409"/>
      <c r="B25" s="405"/>
      <c r="C25" s="405"/>
    </row>
    <row r="26" spans="1:5" ht="15.75" customHeight="1">
      <c r="A26" s="410" t="s">
        <v>297</v>
      </c>
      <c r="B26" s="405" t="s">
        <v>315</v>
      </c>
      <c r="C26" s="411">
        <v>2000000</v>
      </c>
      <c r="D26" s="411">
        <v>2000000</v>
      </c>
      <c r="E26" s="412">
        <v>2400000</v>
      </c>
    </row>
    <row r="27" spans="1:5" ht="15.75" customHeight="1">
      <c r="A27" s="410"/>
      <c r="B27" s="405"/>
      <c r="C27" s="411"/>
      <c r="D27" s="411"/>
      <c r="E27" s="412"/>
    </row>
    <row r="28" spans="1:5" ht="15.75" customHeight="1">
      <c r="A28" s="410" t="s">
        <v>299</v>
      </c>
      <c r="B28" s="405" t="s">
        <v>316</v>
      </c>
      <c r="C28" s="411">
        <v>500000</v>
      </c>
      <c r="D28" s="411">
        <v>500000</v>
      </c>
      <c r="E28" s="412">
        <v>642000</v>
      </c>
    </row>
    <row r="29" spans="1:5" ht="15.75" customHeight="1">
      <c r="A29" s="410"/>
      <c r="B29" s="405"/>
      <c r="C29" s="411"/>
      <c r="D29" s="411"/>
      <c r="E29" s="412"/>
    </row>
    <row r="30" spans="1:5" ht="15.75" customHeight="1">
      <c r="A30" s="410" t="s">
        <v>301</v>
      </c>
      <c r="B30" s="405" t="s">
        <v>317</v>
      </c>
      <c r="C30" s="411">
        <v>600000</v>
      </c>
      <c r="D30" s="411">
        <v>1442000</v>
      </c>
      <c r="E30" s="412">
        <v>966000</v>
      </c>
    </row>
    <row r="31" spans="1:5" ht="15.75" customHeight="1">
      <c r="A31" s="410"/>
      <c r="B31" s="405"/>
      <c r="C31" s="411"/>
      <c r="D31" s="411"/>
      <c r="E31" s="412"/>
    </row>
    <row r="32" spans="1:5" ht="15.75" customHeight="1">
      <c r="A32" s="410" t="s">
        <v>303</v>
      </c>
      <c r="B32" s="405" t="s">
        <v>318</v>
      </c>
      <c r="C32" s="411"/>
      <c r="D32" s="411">
        <v>900000</v>
      </c>
      <c r="E32" s="412">
        <v>1125000</v>
      </c>
    </row>
    <row r="33" spans="1:5" ht="15.75" customHeight="1">
      <c r="A33" s="410"/>
      <c r="B33" s="405"/>
      <c r="C33" s="411"/>
      <c r="D33" s="411"/>
      <c r="E33" s="412"/>
    </row>
    <row r="34" spans="1:5" ht="15.75" customHeight="1">
      <c r="A34" s="410" t="s">
        <v>305</v>
      </c>
      <c r="B34" s="405" t="s">
        <v>322</v>
      </c>
      <c r="C34" s="411"/>
      <c r="D34" s="411">
        <v>8000000</v>
      </c>
      <c r="E34" s="412">
        <v>8000000</v>
      </c>
    </row>
    <row r="35" spans="1:7" ht="15.75" customHeight="1">
      <c r="A35" s="410"/>
      <c r="B35" s="413" t="s">
        <v>313</v>
      </c>
      <c r="C35" s="414">
        <f>SUM(C26:C34)</f>
        <v>3100000</v>
      </c>
      <c r="D35" s="414">
        <f>SUM(D26:D34)</f>
        <v>12842000</v>
      </c>
      <c r="E35" s="416">
        <f>SUM(E26:E34)</f>
        <v>13133000</v>
      </c>
      <c r="G35" s="414"/>
    </row>
    <row r="36" spans="1:4" ht="30.75" customHeight="1">
      <c r="A36" s="410"/>
      <c r="B36" s="405"/>
      <c r="C36" s="414"/>
      <c r="D36" s="411"/>
    </row>
    <row r="37" spans="1:4" ht="15.75" customHeight="1">
      <c r="A37" s="410"/>
      <c r="B37" s="405"/>
      <c r="C37" s="411"/>
      <c r="D37" s="411"/>
    </row>
    <row r="38" spans="1:5" ht="15.75" customHeight="1">
      <c r="A38" s="410"/>
      <c r="B38" s="413" t="s">
        <v>319</v>
      </c>
      <c r="C38" s="414">
        <f>C20+C35</f>
        <v>180524000</v>
      </c>
      <c r="D38" s="414">
        <f>D20+D35</f>
        <v>190266000</v>
      </c>
      <c r="E38" s="414">
        <f>E20+E35</f>
        <v>57024000</v>
      </c>
    </row>
    <row r="39" spans="1:4" ht="15.75" customHeight="1">
      <c r="A39" s="410"/>
      <c r="B39" s="405"/>
      <c r="C39" s="411"/>
      <c r="D39" s="411"/>
    </row>
    <row r="40" spans="1:4" ht="15.75" customHeight="1">
      <c r="A40" s="410"/>
      <c r="B40" s="405"/>
      <c r="C40" s="411"/>
      <c r="D40" s="411"/>
    </row>
    <row r="41" spans="1:4" ht="15.75" customHeight="1">
      <c r="A41" s="410"/>
      <c r="B41" s="405"/>
      <c r="C41" s="411"/>
      <c r="D41" s="411"/>
    </row>
    <row r="42" spans="1:4" ht="15.75" customHeight="1">
      <c r="A42" s="410"/>
      <c r="B42" s="405"/>
      <c r="C42" s="411"/>
      <c r="D42" s="411"/>
    </row>
    <row r="43" spans="1:4" ht="15.75" customHeight="1">
      <c r="A43" s="410"/>
      <c r="B43" s="405"/>
      <c r="C43" s="411"/>
      <c r="D43" s="411"/>
    </row>
    <row r="44" spans="1:4" ht="15.75" customHeight="1">
      <c r="A44" s="410"/>
      <c r="B44" s="405"/>
      <c r="C44" s="411"/>
      <c r="D44" s="411"/>
    </row>
    <row r="45" spans="1:4" ht="15.75" customHeight="1">
      <c r="A45" s="410"/>
      <c r="B45" s="405"/>
      <c r="C45" s="411"/>
      <c r="D45" s="411"/>
    </row>
    <row r="46" spans="1:4" ht="15.75" customHeight="1">
      <c r="A46" s="410"/>
      <c r="B46" s="405"/>
      <c r="C46" s="411"/>
      <c r="D46" s="411"/>
    </row>
    <row r="47" spans="1:4" ht="15.75" customHeight="1">
      <c r="A47" s="410"/>
      <c r="B47" s="405"/>
      <c r="C47" s="411"/>
      <c r="D47" s="411"/>
    </row>
    <row r="48" spans="1:4" ht="15.75" customHeight="1">
      <c r="A48" s="410"/>
      <c r="B48" s="405"/>
      <c r="C48" s="411"/>
      <c r="D48" s="411"/>
    </row>
    <row r="49" spans="1:4" ht="15.75" customHeight="1">
      <c r="A49" s="410"/>
      <c r="B49" s="405"/>
      <c r="C49" s="411"/>
      <c r="D49" s="411"/>
    </row>
    <row r="50" spans="1:4" ht="15.75" customHeight="1">
      <c r="A50" s="410"/>
      <c r="B50" s="405"/>
      <c r="C50" s="411"/>
      <c r="D50" s="411"/>
    </row>
    <row r="51" spans="1:4" ht="15.75" customHeight="1">
      <c r="A51" s="410"/>
      <c r="B51" s="405"/>
      <c r="C51" s="411"/>
      <c r="D51" s="411"/>
    </row>
    <row r="52" spans="1:4" ht="15.75" customHeight="1">
      <c r="A52" s="410"/>
      <c r="B52" s="405"/>
      <c r="C52" s="411"/>
      <c r="D52" s="411"/>
    </row>
    <row r="53" spans="1:4" ht="15.75" customHeight="1">
      <c r="A53" s="410"/>
      <c r="B53" s="405"/>
      <c r="C53" s="411"/>
      <c r="D53" s="411"/>
    </row>
    <row r="54" spans="1:4" ht="15.75" customHeight="1">
      <c r="A54" s="410"/>
      <c r="B54" s="405"/>
      <c r="C54" s="411"/>
      <c r="D54" s="411"/>
    </row>
    <row r="55" spans="1:4" ht="15.75" customHeight="1">
      <c r="A55" s="410"/>
      <c r="B55" s="405"/>
      <c r="C55" s="411"/>
      <c r="D55" s="411"/>
    </row>
    <row r="56" spans="1:4" ht="15.75" customHeight="1">
      <c r="A56" s="410"/>
      <c r="B56" s="405"/>
      <c r="C56" s="411"/>
      <c r="D56" s="411"/>
    </row>
    <row r="57" spans="1:4" ht="15.75" customHeight="1">
      <c r="A57" s="410"/>
      <c r="B57" s="405"/>
      <c r="C57" s="411"/>
      <c r="D57" s="411"/>
    </row>
    <row r="58" spans="1:4" ht="15.75" customHeight="1">
      <c r="A58" s="410"/>
      <c r="B58" s="405"/>
      <c r="C58" s="411"/>
      <c r="D58" s="411"/>
    </row>
    <row r="59" spans="1:4" ht="15.75" customHeight="1">
      <c r="A59" s="410"/>
      <c r="B59" s="413"/>
      <c r="C59" s="414"/>
      <c r="D59" s="414"/>
    </row>
    <row r="60" spans="1:3" ht="15.75" customHeight="1">
      <c r="A60" s="410"/>
      <c r="B60" s="413"/>
      <c r="C60" s="414"/>
    </row>
    <row r="61" spans="1:4" ht="15.75" customHeight="1">
      <c r="A61" s="410"/>
      <c r="B61" s="413"/>
      <c r="C61" s="414"/>
      <c r="D61" s="414"/>
    </row>
    <row r="64" ht="15.75" customHeight="1">
      <c r="B64" s="413"/>
    </row>
    <row r="66" spans="2:3" ht="15.75" customHeight="1">
      <c r="B66" s="405"/>
      <c r="C66" s="421"/>
    </row>
    <row r="67" ht="15.75" customHeight="1">
      <c r="C67" s="420"/>
    </row>
    <row r="68" spans="2:3" ht="15.75" customHeight="1">
      <c r="B68" s="413"/>
      <c r="C68" s="422"/>
    </row>
    <row r="71" spans="2:3" ht="15.75" customHeight="1">
      <c r="B71" s="413"/>
      <c r="C71" s="414"/>
    </row>
  </sheetData>
  <mergeCells count="2">
    <mergeCell ref="A1:B1"/>
    <mergeCell ref="A22:B22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&amp;R3. számú melléklet a
3/2011.(III.4.) önkormányzati rendelethez</oddHeader>
    <oddFooter>&amp;C&amp;P. oldal</oddFooter>
  </headerFooter>
  <rowBreaks count="1" manualBreakCount="1">
    <brk id="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 Electra</dc:creator>
  <cp:keywords/>
  <dc:description/>
  <cp:lastModifiedBy>Pollák Csaba</cp:lastModifiedBy>
  <cp:lastPrinted>2011-02-21T13:55:19Z</cp:lastPrinted>
  <dcterms:created xsi:type="dcterms:W3CDTF">2009-07-29T05:56:21Z</dcterms:created>
  <dcterms:modified xsi:type="dcterms:W3CDTF">2011-02-21T13:56:21Z</dcterms:modified>
  <cp:category/>
  <cp:version/>
  <cp:contentType/>
  <cp:contentStatus/>
</cp:coreProperties>
</file>