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4" activeTab="17"/>
  </bookViews>
  <sheets>
    <sheet name="1.sz.melléklet" sheetId="1" r:id="rId1"/>
    <sheet name="2.sz.melléklet" sheetId="2" r:id="rId2"/>
    <sheet name="3.sz.melléklet" sheetId="3" r:id="rId3"/>
    <sheet name="5.sz.melléklet" sheetId="4" r:id="rId4"/>
    <sheet name="7.A melléklet" sheetId="5" r:id="rId5"/>
    <sheet name="7.B melléklet" sheetId="6" r:id="rId6"/>
    <sheet name="7.C melléklet" sheetId="7" r:id="rId7"/>
    <sheet name="8.a.melléklet" sheetId="8" r:id="rId8"/>
    <sheet name="8.b melléklet" sheetId="9" r:id="rId9"/>
    <sheet name="9.sz. melléklet" sheetId="10" r:id="rId10"/>
    <sheet name="10.sz. melléklet" sheetId="11" r:id="rId11"/>
    <sheet name="11.sz.melléklet" sheetId="12" r:id="rId12"/>
    <sheet name="12. sz.melléklet" sheetId="13" r:id="rId13"/>
    <sheet name="13.sz.melléklet" sheetId="14" r:id="rId14"/>
    <sheet name="14.sz.melléklet" sheetId="15" r:id="rId15"/>
    <sheet name="15.sz.melléklet" sheetId="16" r:id="rId16"/>
    <sheet name="18..sz. melléklet" sheetId="17" r:id="rId17"/>
    <sheet name="19.sz. melléklet" sheetId="18" r:id="rId18"/>
    <sheet name="20. sz. melléklet" sheetId="19" r:id="rId19"/>
    <sheet name="21.sz.melléklet" sheetId="20" r:id="rId20"/>
    <sheet name="22.sz.melléklet" sheetId="21" r:id="rId21"/>
  </sheets>
  <definedNames/>
  <calcPr fullCalcOnLoad="1"/>
</workbook>
</file>

<file path=xl/comments3.xml><?xml version="1.0" encoding="utf-8"?>
<comments xmlns="http://schemas.openxmlformats.org/spreadsheetml/2006/main">
  <authors>
    <author>PH Őcsény</author>
  </authors>
  <commentList>
    <comment ref="A21" authorId="0">
      <text>
        <r>
          <rPr>
            <b/>
            <sz val="8"/>
            <rFont val="Tahoma"/>
            <family val="0"/>
          </rPr>
          <t>PH Őcsény: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<sst xmlns="http://schemas.openxmlformats.org/spreadsheetml/2006/main" count="885" uniqueCount="484">
  <si>
    <t>Cim</t>
  </si>
  <si>
    <t>Kiemelt előirányzat</t>
  </si>
  <si>
    <t>Előirányzat csoport</t>
  </si>
  <si>
    <t>Előirányzat</t>
  </si>
  <si>
    <t>B e v é t e l e k  m e g n e v e z é s e</t>
  </si>
  <si>
    <t>Hatósági jogkörhöz köthető bevétel</t>
  </si>
  <si>
    <t>Intézmények egyéb sajátos bevételei</t>
  </si>
  <si>
    <t>Kamat bevétel</t>
  </si>
  <si>
    <t>Intézményi működési bevételek</t>
  </si>
  <si>
    <t>Illetékek</t>
  </si>
  <si>
    <t>Helyi adók</t>
  </si>
  <si>
    <t xml:space="preserve"> - Magánszemélyek kommunnális adója</t>
  </si>
  <si>
    <t xml:space="preserve"> - Iparűzési adó</t>
  </si>
  <si>
    <t>Átengedett központi adók</t>
  </si>
  <si>
    <t xml:space="preserve">- Személyi jövedelemadó helyben maradó része </t>
  </si>
  <si>
    <t xml:space="preserve"> -Jövedelemkülönbség mérséklése</t>
  </si>
  <si>
    <t xml:space="preserve"> -Gépjárműadó</t>
  </si>
  <si>
    <t xml:space="preserve"> - Pótlékok</t>
  </si>
  <si>
    <t>- Bírságok</t>
  </si>
  <si>
    <t>- Termőföld bérbeadás</t>
  </si>
  <si>
    <t>Különféle bírságok, egyéb sajátos bevételek</t>
  </si>
  <si>
    <t xml:space="preserve"> - Szabálysértési bírság, környezetvédelmi bírság</t>
  </si>
  <si>
    <t xml:space="preserve"> - Talajterhelési díj</t>
  </si>
  <si>
    <t xml:space="preserve"> - Egyéb sajátos bevétel</t>
  </si>
  <si>
    <t>Önkormányzatok sajátos működési bevételei</t>
  </si>
  <si>
    <t>Működési bevételek</t>
  </si>
  <si>
    <t>Normatív hozzájárulások</t>
  </si>
  <si>
    <t>Központosított előirányzatok</t>
  </si>
  <si>
    <t>Műk.képtelen önk. támogatása</t>
  </si>
  <si>
    <t>Normatív kötött felhasználású támogatás</t>
  </si>
  <si>
    <t xml:space="preserve"> - Kieg. támogatás egyes közokt. feladatokhoz</t>
  </si>
  <si>
    <t xml:space="preserve"> - Kieg.támogatás egyes szoc. feladatokhoz</t>
  </si>
  <si>
    <t>Fejlesztési célú támogatás</t>
  </si>
  <si>
    <t>Egyéb központi támogatás</t>
  </si>
  <si>
    <t>Önkormányzatok költségvetési támogatása</t>
  </si>
  <si>
    <t>Támogatások</t>
  </si>
  <si>
    <t>BEVÉTELEK MEGNEVEZÉSE</t>
  </si>
  <si>
    <t>Tárgyi eszközök, immat.javak értékesítése</t>
  </si>
  <si>
    <t>Önk.sajátos felhalmozási és tőkebevételei</t>
  </si>
  <si>
    <t xml:space="preserve"> -Vadászati jog értékesitése</t>
  </si>
  <si>
    <t xml:space="preserve"> - Fejlesztési hányad (Vízmű)</t>
  </si>
  <si>
    <t>Felhalmozási és tőke jellegű bevételek</t>
  </si>
  <si>
    <t>Támogatásért. működési bevétel</t>
  </si>
  <si>
    <t>Támogatásért. felhalmozási bevétel</t>
  </si>
  <si>
    <t xml:space="preserve">     - ebből OEP - től átvett pénzeszköz</t>
  </si>
  <si>
    <t>Véglegesen átvett pénzeszköz</t>
  </si>
  <si>
    <t>Előző évi kp.i kv.i kieg. visszatérités</t>
  </si>
  <si>
    <t>Támogatásértékű bevétel</t>
  </si>
  <si>
    <t>Működési célú pénzeszk. átvét. ÁH-n kívülről</t>
  </si>
  <si>
    <t>Felhalmozási célú pénzeszk. átvét ÁH-n kívülről</t>
  </si>
  <si>
    <t>Véglegesen átvett pénzeszközök</t>
  </si>
  <si>
    <t>Támogatási köcsönök visszatérülése</t>
  </si>
  <si>
    <t>Hitelek</t>
  </si>
  <si>
    <t>Tám. kölcsönök visszatér., értékpapír kibocs.</t>
  </si>
  <si>
    <t>Működési célú hitel felvétel</t>
  </si>
  <si>
    <t>Felhalmozási célú hitel felvétel.</t>
  </si>
  <si>
    <t>Pénzforgalom nélküli bevételek</t>
  </si>
  <si>
    <t>Polgármesteri Hivatal bevételei</t>
  </si>
  <si>
    <t>KIADÁSOK MEGNEVEZÉSE</t>
  </si>
  <si>
    <t>Alapilletmények</t>
  </si>
  <si>
    <t>Nyelvpótlék</t>
  </si>
  <si>
    <t>Egyéb kötelező illetménypótlék</t>
  </si>
  <si>
    <t>Rendszeres személyi juttatások</t>
  </si>
  <si>
    <t>Egyéb munkavégzéshez kapcsolódó  juttatás</t>
  </si>
  <si>
    <t>Munkavégzéshez kapcsolódó juttatások</t>
  </si>
  <si>
    <t>Jubileumi jutalom</t>
  </si>
  <si>
    <t>Biztosítási díjak</t>
  </si>
  <si>
    <t>Egyéb sajátos juttatás</t>
  </si>
  <si>
    <t>Foglalkoztatottak sajátos juttatásai</t>
  </si>
  <si>
    <t>Üdülési hozzájárulás</t>
  </si>
  <si>
    <t>Közlekedési költségtérítés</t>
  </si>
  <si>
    <t>Étkezési hozzájárulás</t>
  </si>
  <si>
    <t>Egyéb költségtérítés és hozzárjárulás</t>
  </si>
  <si>
    <t>Személyhez kapcsolódó költségtérítések, hozz.</t>
  </si>
  <si>
    <t>Állományba nem tartozók juttatásai</t>
  </si>
  <si>
    <t>Külső személyi juttatások</t>
  </si>
  <si>
    <t>Részmunkaidőben foglalk. juttatásai</t>
  </si>
  <si>
    <t>Személyi juttatások összesen</t>
  </si>
  <si>
    <t>Társadalombiztosítási járulék</t>
  </si>
  <si>
    <t>Munkaadói járulék</t>
  </si>
  <si>
    <t>Egészségügyi hozzájárulás</t>
  </si>
  <si>
    <t>Táppénz hozzájárulás</t>
  </si>
  <si>
    <t>Munkaadókat terhelő egyéb járulékok</t>
  </si>
  <si>
    <t>Munkaadókat terhelő járulékok</t>
  </si>
  <si>
    <t>Gyógyszer -, vegyszerbeszerzés</t>
  </si>
  <si>
    <t>Irodaszer nyomtatvány</t>
  </si>
  <si>
    <t>Könyv, folyóirat, egyéb információhorhozó</t>
  </si>
  <si>
    <t>Hajtó- és kenőanyagok beszerzése</t>
  </si>
  <si>
    <t>Kisértékű tárgyi eszköz, szellemi termékek</t>
  </si>
  <si>
    <t>Munkaruha, védőruha</t>
  </si>
  <si>
    <t>Egyéb anyagbeszerzés</t>
  </si>
  <si>
    <t>Készletbeszerzések</t>
  </si>
  <si>
    <t>Nem adatátv. távközlési díjak</t>
  </si>
  <si>
    <t>Adatátviteli célú távközlési díjak</t>
  </si>
  <si>
    <t>Egyéb kommunikációs szolgátatások</t>
  </si>
  <si>
    <t>Kommunikációs szolgáltatások</t>
  </si>
  <si>
    <t>Vásárolt élelmezés</t>
  </si>
  <si>
    <t>Bérleti és lízing díjak</t>
  </si>
  <si>
    <t>Szállítási szolgátatás</t>
  </si>
  <si>
    <t>Gázenergia - szolgáltatás díja</t>
  </si>
  <si>
    <t>Villamosenergia - szolgáltatás díja</t>
  </si>
  <si>
    <t>Víz- és csatornadíjak</t>
  </si>
  <si>
    <t>Karbantartási, kisjavítási szolgáltatási kiadás.</t>
  </si>
  <si>
    <t>Egyéb üzemeltetési, fenntartási szolg.kiadások</t>
  </si>
  <si>
    <t>Pénzügyi szolgáltatások kiadásai</t>
  </si>
  <si>
    <t>Szolgáltatási kiadások</t>
  </si>
  <si>
    <t>Vásárolt termékek és szolg. ált.forg.adója</t>
  </si>
  <si>
    <t>Általános forgalmi adó</t>
  </si>
  <si>
    <t>Vásárolt közszolgáltatások</t>
  </si>
  <si>
    <t>Belföldi kiküldetés</t>
  </si>
  <si>
    <t>Reprezentáció</t>
  </si>
  <si>
    <t>Reklám és propagandakiadások</t>
  </si>
  <si>
    <t>Kiküldetés, reprezentáció, reklámkiadások</t>
  </si>
  <si>
    <t>Egyéb dologi kiadások</t>
  </si>
  <si>
    <t>Dologi kiadások összesen</t>
  </si>
  <si>
    <t>Előző évi visszafizetés</t>
  </si>
  <si>
    <t>Különféle költségvetési befizetések</t>
  </si>
  <si>
    <t>Munkáltató által fiz. szja.</t>
  </si>
  <si>
    <t>Adók, díjak egyéb befizetések</t>
  </si>
  <si>
    <t>Adók, díjak, befizetések</t>
  </si>
  <si>
    <t>Kamatkiadások államháztartáson kívülre</t>
  </si>
  <si>
    <t>Kamatkiadások</t>
  </si>
  <si>
    <t>Egyéb folyó kiadások összesen</t>
  </si>
  <si>
    <t xml:space="preserve">Dologi és egyéb folyó kiadások </t>
  </si>
  <si>
    <t>Lakásfenntartási támogatás</t>
  </si>
  <si>
    <t>Időskorúak járadéka</t>
  </si>
  <si>
    <t>Aktív korúak ellátása</t>
  </si>
  <si>
    <t>Ápolási díj</t>
  </si>
  <si>
    <t>Átmeneti segély</t>
  </si>
  <si>
    <t>Temetési segély</t>
  </si>
  <si>
    <t>Közgyógyellátás</t>
  </si>
  <si>
    <t>Szoc.étkeztetés</t>
  </si>
  <si>
    <t>Egyéb rászorultságtól függő ellátások</t>
  </si>
  <si>
    <t>Társadalmi szoc.pol.juttatás</t>
  </si>
  <si>
    <t>Támogatás ért. műk.kiad. önkorm.ktsgv.szervnek</t>
  </si>
  <si>
    <t xml:space="preserve"> - Egészségügyi Gondokság</t>
  </si>
  <si>
    <t xml:space="preserve"> - Sárpilis intézményfenntartó társulás</t>
  </si>
  <si>
    <t xml:space="preserve"> - Hulladék Kezelési Konzorcium</t>
  </si>
  <si>
    <t>Felhalm.célú támogatás nem pü-i vállalkozásoknak</t>
  </si>
  <si>
    <t>Tám.ért. működési kiad. Kistérségi társulásnak</t>
  </si>
  <si>
    <t>Műk.c.pe.átadás non-profit szervnek</t>
  </si>
  <si>
    <t>Műk.c.pe.átadás háztartásoknak</t>
  </si>
  <si>
    <t xml:space="preserve"> - Bursa Hungarica</t>
  </si>
  <si>
    <t xml:space="preserve"> - Gyermektábor hozzájárulás</t>
  </si>
  <si>
    <t>Pénzeszközátadás</t>
  </si>
  <si>
    <t>Beruházási kiadások</t>
  </si>
  <si>
    <t>Beruházások áfája</t>
  </si>
  <si>
    <t>Felújítás</t>
  </si>
  <si>
    <t>Felújítás áfája</t>
  </si>
  <si>
    <t>Beruházás és felújítás összesen</t>
  </si>
  <si>
    <t>Hitel visszafizetése</t>
  </si>
  <si>
    <t>Államháztartási tartalék</t>
  </si>
  <si>
    <t>Általános tartalék</t>
  </si>
  <si>
    <t>Céltartalék</t>
  </si>
  <si>
    <t>Tartalék</t>
  </si>
  <si>
    <t>Polgármesteri Hivatal tényleges kiadása</t>
  </si>
  <si>
    <t>Pénzátadás ÁMK-nak</t>
  </si>
  <si>
    <t>Pénzátadás CKÖ-nek</t>
  </si>
  <si>
    <t>Pénzátadás NKÖ-nek</t>
  </si>
  <si>
    <t>Átadás összesen</t>
  </si>
  <si>
    <t>Polgármesteri Hivatal kiadása</t>
  </si>
  <si>
    <t>Cím</t>
  </si>
  <si>
    <t>Bevételek megnevezése</t>
  </si>
  <si>
    <t>Szolgáltatások ellenértéke</t>
  </si>
  <si>
    <t>Bérleti díjbevételek</t>
  </si>
  <si>
    <t>Intézményi ellátási díj bevételei</t>
  </si>
  <si>
    <t>Alkalmazottak térítése</t>
  </si>
  <si>
    <t>Egyéb alaptevékenység bevétele</t>
  </si>
  <si>
    <t>Működ.kiad.kapcs. Áfa visszatérülés</t>
  </si>
  <si>
    <t>Kiszáml.termékek és szolg. ÁFA-ja</t>
  </si>
  <si>
    <t>Felhalmozási  és tőkejellegű bevét.</t>
  </si>
  <si>
    <t>Müködési pénzeszk.non-profit szerv.től</t>
  </si>
  <si>
    <t>Müködési pénzeszk. álllamházt. belülről</t>
  </si>
  <si>
    <t>Müködési pénzeszk.elkülönített pénzalaptól</t>
  </si>
  <si>
    <t>Támogatás értékű bevételek</t>
  </si>
  <si>
    <t>Támogatási kölcsönök visszatérülése</t>
  </si>
  <si>
    <t>Önkrományzaton belüli pénzeszk.átv.</t>
  </si>
  <si>
    <t>ÁMK bevételei</t>
  </si>
  <si>
    <t>Kiadás megnevezése</t>
  </si>
  <si>
    <t>Közalk. alapilletménye</t>
  </si>
  <si>
    <t>Közalk. egyéb kötelező illetménypótléka</t>
  </si>
  <si>
    <t>Túlóra</t>
  </si>
  <si>
    <t>Helyettesítés</t>
  </si>
  <si>
    <t>Egyéb munkavégzéshez kapcsolodó juttatás</t>
  </si>
  <si>
    <t>Végkielégítés</t>
  </si>
  <si>
    <t>Önk.biztosító pénztárba befizetés</t>
  </si>
  <si>
    <t>Egyéb sajátos juttatás (ped.tov., bet.szab.)</t>
  </si>
  <si>
    <t>Egyéb ktsg.térítés és hozzájárulás</t>
  </si>
  <si>
    <t>Szociális jellegű juttatás</t>
  </si>
  <si>
    <t xml:space="preserve"> </t>
  </si>
  <si>
    <t>Részmu.időben fogl. rendszeres szem.jut.</t>
  </si>
  <si>
    <t>Részmu.időben fogl. Nemrend. szem.jut.</t>
  </si>
  <si>
    <t>TB járulék</t>
  </si>
  <si>
    <t>Táppénz-hozzájárulás</t>
  </si>
  <si>
    <t>Élelmiszer beszerzés</t>
  </si>
  <si>
    <t>Gyógyszerbeszerzés</t>
  </si>
  <si>
    <t>Vegyszerbeszerzés</t>
  </si>
  <si>
    <t>Irodaszer, nyomtatvány beszerzés</t>
  </si>
  <si>
    <t>Könyv beszerzése</t>
  </si>
  <si>
    <t>Folyóirat beszerzése</t>
  </si>
  <si>
    <t>Egyéb információhordozó beszerzése</t>
  </si>
  <si>
    <t>Hajtó- és kenőanyag beszerzés</t>
  </si>
  <si>
    <t>Szakmai anyagok beszerzése</t>
  </si>
  <si>
    <t>Kisértékű t.eszköz, szellemi term. Beszerz.</t>
  </si>
  <si>
    <t>Készletbeszerzés</t>
  </si>
  <si>
    <t>Nem adatátviteli célú távközlési díjak</t>
  </si>
  <si>
    <t>Egyéb kommunikációs szolgáltatások</t>
  </si>
  <si>
    <t>Bérleti díj</t>
  </si>
  <si>
    <t>Szállítási szolgáltatás</t>
  </si>
  <si>
    <t>Gázenergia-szolgáltatás díja</t>
  </si>
  <si>
    <t>Villamosenergia-szolgáltatás díja</t>
  </si>
  <si>
    <t>Viz- és csatornadíjak</t>
  </si>
  <si>
    <t>Karbantartási, kisjavítási szolg. kiadásai</t>
  </si>
  <si>
    <t>Egyéb, üzemeltetési, fenntartási kiadások</t>
  </si>
  <si>
    <t>Pénzügyi szolgáltatások</t>
  </si>
  <si>
    <t>Vásárolt termékek és szolg. ÁFA-ja</t>
  </si>
  <si>
    <t>Áfa befizetés</t>
  </si>
  <si>
    <t>Általános forgalmi adó összesen</t>
  </si>
  <si>
    <t>Reprezentációs kiadás</t>
  </si>
  <si>
    <t>Kiküldetés</t>
  </si>
  <si>
    <t>Vásárolt közszolgáltatás</t>
  </si>
  <si>
    <t>Egyéb dologi kiadás</t>
  </si>
  <si>
    <t>Szellemi tevékenység végzésére kifiz.</t>
  </si>
  <si>
    <t>Dologi kiadások és egyéb folyó kiadások</t>
  </si>
  <si>
    <t>Egyéb pénzbeli juttatás</t>
  </si>
  <si>
    <t>Társadalmi és szoc.pol. juttatás</t>
  </si>
  <si>
    <t>Pénzeszköz átadás</t>
  </si>
  <si>
    <t>Felújítási kiadások</t>
  </si>
  <si>
    <t>Felújítási kiadások áfája</t>
  </si>
  <si>
    <t>Beruházási kiadások áfája</t>
  </si>
  <si>
    <t>ÁMK KIADÁSA ÖSSZESEN</t>
  </si>
  <si>
    <t>Felújítások:</t>
  </si>
  <si>
    <t>Sor-szám</t>
  </si>
  <si>
    <t>Megnevezés</t>
  </si>
  <si>
    <t>Könyvtár épület felújítása</t>
  </si>
  <si>
    <t>Összesen</t>
  </si>
  <si>
    <t>Beruházások:</t>
  </si>
  <si>
    <t>Rendezési terv</t>
  </si>
  <si>
    <t>Mindösszesen</t>
  </si>
  <si>
    <t>sorszám</t>
  </si>
  <si>
    <t>kiemelt előirányzat</t>
  </si>
  <si>
    <t>előirányzat</t>
  </si>
  <si>
    <t>Tám.kölcsönök visszatér, értékpapír kibocs.</t>
  </si>
  <si>
    <t>Pénztátvétel önkormányzattól (állami támogatás)</t>
  </si>
  <si>
    <t>Cigány Kisebbségi Önkormányzat bevételei</t>
  </si>
  <si>
    <t>cím</t>
  </si>
  <si>
    <t>Dologi és egyéb folyó kiadások összesen</t>
  </si>
  <si>
    <t xml:space="preserve"> -  Készletbeszerzés</t>
  </si>
  <si>
    <t xml:space="preserve"> - Kommunikációs szolgáltatások</t>
  </si>
  <si>
    <t xml:space="preserve"> - Szolgáltatási kiadások</t>
  </si>
  <si>
    <t xml:space="preserve"> - Általános fogalmi adó</t>
  </si>
  <si>
    <t xml:space="preserve"> - Vásárolt közszolgáltatás</t>
  </si>
  <si>
    <t xml:space="preserve"> - Kiküldetés, reprezentáció, reklámkiadások</t>
  </si>
  <si>
    <t xml:space="preserve"> - Egyéb dologi kiadások</t>
  </si>
  <si>
    <t>Beruházás és felujitás összesen</t>
  </si>
  <si>
    <t xml:space="preserve">Cigány Kisebbségi Önkormányzat kiadásai </t>
  </si>
  <si>
    <t>Támogatási kölcsön vissz.tér, ép. bevétele</t>
  </si>
  <si>
    <t xml:space="preserve">Hitelek </t>
  </si>
  <si>
    <t>Pénzátvétel önkormányzattól (állami támogatás)</t>
  </si>
  <si>
    <t>Német Kisebbségi Önkormányzat bevételei</t>
  </si>
  <si>
    <t xml:space="preserve">Német Kisebbségi Önkormányzat kiadásai </t>
  </si>
  <si>
    <t>Polgármesteri Hivatal</t>
  </si>
  <si>
    <t>Önkormányzati összesen</t>
  </si>
  <si>
    <t>Általános Művelődési Központ</t>
  </si>
  <si>
    <t>Cigány Kisebbségi Önkormányzat</t>
  </si>
  <si>
    <t>Német Kisebbségi Önkormányzat</t>
  </si>
  <si>
    <t>Támogatásértékű bevételek</t>
  </si>
  <si>
    <t>Támogatási kölcsönök visszatérülése, igénybevétele, értékpapírok kibocsájtásának bevétele</t>
  </si>
  <si>
    <t>ÖSSZESEN</t>
  </si>
  <si>
    <t>Pénzeszköz átadás önkormányzaton belül</t>
  </si>
  <si>
    <t>Intézményi összesen</t>
  </si>
  <si>
    <t>Személyi juttatás</t>
  </si>
  <si>
    <t>Munkáltatót terhelő járulék</t>
  </si>
  <si>
    <t>Dologi kiadás és egyéb folyó kiadás</t>
  </si>
  <si>
    <t>Társadalmi és szociálpolitikai juttatás</t>
  </si>
  <si>
    <t>Beruházás, fejlesztés</t>
  </si>
  <si>
    <t>Hitel visszafizetés</t>
  </si>
  <si>
    <t xml:space="preserve">Tartalék </t>
  </si>
  <si>
    <t>3.szám</t>
  </si>
  <si>
    <t>Önk.által saját hat.körben nyújtott term.ellátás</t>
  </si>
  <si>
    <t>Óvodáztatási támogatás</t>
  </si>
  <si>
    <t>Egyéb térítés</t>
  </si>
  <si>
    <t>Toivábbszámlázott szolgáltatás</t>
  </si>
  <si>
    <t>Egyéb feltételtől függő pótlék</t>
  </si>
  <si>
    <t>7.</t>
  </si>
  <si>
    <t>6.</t>
  </si>
  <si>
    <t>5.</t>
  </si>
  <si>
    <t>4.</t>
  </si>
  <si>
    <t>3.</t>
  </si>
  <si>
    <t>2.</t>
  </si>
  <si>
    <t>1.</t>
  </si>
  <si>
    <t>Ezer forintban</t>
  </si>
  <si>
    <t>Bevételek</t>
  </si>
  <si>
    <t>Kiadások</t>
  </si>
  <si>
    <t>Intézményi műk.bevételek</t>
  </si>
  <si>
    <t>Személyi juttatások</t>
  </si>
  <si>
    <t>Önk.sajátos műk. bev</t>
  </si>
  <si>
    <t>Pénzeszköz átvétel</t>
  </si>
  <si>
    <t>Dologi és folyó kiad.</t>
  </si>
  <si>
    <t>Társadalom és szocpol.jutt.</t>
  </si>
  <si>
    <t>Pénzmaradvány</t>
  </si>
  <si>
    <t>Hitel felvétel</t>
  </si>
  <si>
    <t>Hitel</t>
  </si>
  <si>
    <t>Működési bevételek összesen</t>
  </si>
  <si>
    <t>Működési kiadások összesen</t>
  </si>
  <si>
    <t>CÉDA</t>
  </si>
  <si>
    <t>Beruházási és fejlesztési kiadások</t>
  </si>
  <si>
    <t>Fejlesztési célú kamat</t>
  </si>
  <si>
    <t>Hitel törlesztés</t>
  </si>
  <si>
    <t>Kommunális adó</t>
  </si>
  <si>
    <t xml:space="preserve">Céltartalék </t>
  </si>
  <si>
    <t>Felhalm.c.végl.átvett pénzeszk.</t>
  </si>
  <si>
    <t>Felhalmozási célú bevételek</t>
  </si>
  <si>
    <t>Felhalmozási célú kiadások</t>
  </si>
  <si>
    <t>Közokt. szakmai és inf. fej.fel.</t>
  </si>
  <si>
    <t xml:space="preserve">Önkormányzatok költségvetési támogatás                                                  </t>
  </si>
  <si>
    <t>Müködési bevételek összesen</t>
  </si>
  <si>
    <t>Müködési hiány, többlet</t>
  </si>
  <si>
    <t>Fejleszt.célú kamat</t>
  </si>
  <si>
    <t>Közoktatási, szakmai és inf. fej.fel.</t>
  </si>
  <si>
    <t>Fejlesztési hányad vízműnek</t>
  </si>
  <si>
    <t>Véglegesen átvett pénzeszk</t>
  </si>
  <si>
    <t>Fejlesztési hiány, többlet</t>
  </si>
  <si>
    <t>TEUT</t>
  </si>
  <si>
    <t xml:space="preserve">Tárgyévi munkavállalókkal kapcsolatos átfutó kiadások leltára </t>
  </si>
  <si>
    <t>Munkabér kifizetések</t>
  </si>
  <si>
    <t>Ápolási dij</t>
  </si>
  <si>
    <t>Összesen:</t>
  </si>
  <si>
    <t>Bevételi jogcím</t>
  </si>
  <si>
    <t>Kedvezmény nélkül elérhető bevétel</t>
  </si>
  <si>
    <t>Fogorvosi rendelő bérleti díja</t>
  </si>
  <si>
    <t>70-évnél idősebbek kommunálisadó kedvezménye</t>
  </si>
  <si>
    <t>Gyermekorvosi rendelő bérleti díja</t>
  </si>
  <si>
    <t>Háziorvosi rendelő bérleti díja</t>
  </si>
  <si>
    <t>Hulladékkezelés</t>
  </si>
  <si>
    <t>70-évnél idősebbek talajterhelési díj kedvezménye</t>
  </si>
  <si>
    <t>-</t>
  </si>
  <si>
    <t>Üzleti részesedés</t>
  </si>
  <si>
    <t>Cég neve és címe</t>
  </si>
  <si>
    <t>Törzstőke</t>
  </si>
  <si>
    <t>Tulajdonos társ</t>
  </si>
  <si>
    <t>Tulajdonos társ törzstőke része</t>
  </si>
  <si>
    <t>Tulajdonos társ törzstőke aránya</t>
  </si>
  <si>
    <t>Önkormányzat tulajdon része</t>
  </si>
  <si>
    <t>Önkormányzat tulajdon aránya</t>
  </si>
  <si>
    <t>Őcsény Repülőtér Fejlesztő és Működtető kht. Őcsény Repülőtér</t>
  </si>
  <si>
    <t>3.000.000,- Ft</t>
  </si>
  <si>
    <t>Őcsény Airport Kft</t>
  </si>
  <si>
    <t>1.460.000,- Ft</t>
  </si>
  <si>
    <t>1.540.000,- Ft</t>
  </si>
  <si>
    <t>Pénztár</t>
  </si>
  <si>
    <t>Német Kisebbségi Önkormányzat pénztára</t>
  </si>
  <si>
    <t>Cigány Kisebbségi Önkormányzat pénztára</t>
  </si>
  <si>
    <t>Pénztár összesen:</t>
  </si>
  <si>
    <t>Költségvetési elszámolási számla</t>
  </si>
  <si>
    <t>Cigány Kisebbségi Önkormányzat számlaszáma</t>
  </si>
  <si>
    <t>Német Kisebbségi Önkormányzat számlaszáma</t>
  </si>
  <si>
    <t>Viziközmű számla</t>
  </si>
  <si>
    <t>Vadászati jogra elkülönített számla</t>
  </si>
  <si>
    <t>Részben önálló ktv.-i szervek bankszálái</t>
  </si>
  <si>
    <t>Költségvetési bankszámlák összesen</t>
  </si>
  <si>
    <t>Eszközök</t>
  </si>
  <si>
    <t>Befektetett eszközök</t>
  </si>
  <si>
    <t>Immateriális javak</t>
  </si>
  <si>
    <t xml:space="preserve"> - Szellemi termékek</t>
  </si>
  <si>
    <t>Tárgyi eszközök</t>
  </si>
  <si>
    <t xml:space="preserve"> - Épületek, építmények</t>
  </si>
  <si>
    <t xml:space="preserve"> - Járművek</t>
  </si>
  <si>
    <t xml:space="preserve"> - Befejezetlen beruházások</t>
  </si>
  <si>
    <t>Befektetett pénzügyi eszközök</t>
  </si>
  <si>
    <t xml:space="preserve"> - Részesedés gazdasági társaságban</t>
  </si>
  <si>
    <t xml:space="preserve"> - Részesedés közhasznú társaságban</t>
  </si>
  <si>
    <t>Üzemeltetésre, kezelésre átadott eszközök</t>
  </si>
  <si>
    <t xml:space="preserve"> - Repülőtér Kht</t>
  </si>
  <si>
    <t xml:space="preserve"> - Tolna Víz és Csatornamű</t>
  </si>
  <si>
    <t>Forgóeszközök</t>
  </si>
  <si>
    <t>Készletek</t>
  </si>
  <si>
    <t xml:space="preserve"> - Élelmiszer</t>
  </si>
  <si>
    <t xml:space="preserve">Követelések </t>
  </si>
  <si>
    <t xml:space="preserve"> - Szolgáltatásból eredő (étk.dij tér.)</t>
  </si>
  <si>
    <t xml:space="preserve"> - Egyéb követelés (szennyvíz)</t>
  </si>
  <si>
    <t>Pénzeszközök</t>
  </si>
  <si>
    <t>Egyéb aktív pénzügyi elszámolások</t>
  </si>
  <si>
    <t xml:space="preserve"> - Költségvetési függő kiadások állománya</t>
  </si>
  <si>
    <t>Források</t>
  </si>
  <si>
    <t>Saját tőke</t>
  </si>
  <si>
    <t xml:space="preserve"> - Tőkeváltozások</t>
  </si>
  <si>
    <t>Tartalékok</t>
  </si>
  <si>
    <t xml:space="preserve"> - Költségvetési tartalék</t>
  </si>
  <si>
    <t>Kötelezettségek</t>
  </si>
  <si>
    <t xml:space="preserve"> - Rövid lejáratú kötelezettség</t>
  </si>
  <si>
    <t xml:space="preserve">    - Belföldi szállítók</t>
  </si>
  <si>
    <t xml:space="preserve">    - Helyi adó túlfizetés miatti kötelezettség</t>
  </si>
  <si>
    <t xml:space="preserve">    - Egyéb rövid lejáratú kötelezettség</t>
  </si>
  <si>
    <t xml:space="preserve"> - Egyéb passzív pénzügyi elszámolások</t>
  </si>
  <si>
    <t xml:space="preserve">      - Költségvetési függő bev. állománya</t>
  </si>
  <si>
    <t xml:space="preserve">     - Pénztár és bankszámlák közötti átvez.</t>
  </si>
  <si>
    <t xml:space="preserve">     - Idegen bevétel áfutó elszám.szla</t>
  </si>
  <si>
    <t xml:space="preserve"> - Költségvetési átfutó kiadások állománya</t>
  </si>
  <si>
    <t xml:space="preserve">    - Költségvetéssel szembeni köt.  </t>
  </si>
  <si>
    <r>
      <t xml:space="preserve">   -</t>
    </r>
    <r>
      <rPr>
        <sz val="10"/>
        <rFont val="Arial"/>
        <family val="2"/>
      </rPr>
      <t xml:space="preserve">  Rövid lejáratú hitelek</t>
    </r>
  </si>
  <si>
    <t xml:space="preserve">    -Költségvetési függő elszámolások</t>
  </si>
  <si>
    <t>Önk összesen</t>
  </si>
  <si>
    <t>Polg.Hiv</t>
  </si>
  <si>
    <t>CKÖ</t>
  </si>
  <si>
    <t>NKÖ</t>
  </si>
  <si>
    <t>eFt-ban</t>
  </si>
  <si>
    <t>2010. évi eredeti előirányzat</t>
  </si>
  <si>
    <t>2010. évi módosított előirányzat</t>
  </si>
  <si>
    <t>Továbbszámlázott szolgáltatás</t>
  </si>
  <si>
    <t>2010. évi költségvetési tervezet</t>
  </si>
  <si>
    <t>Módosította a 12/2007.(VI.22.)</t>
  </si>
  <si>
    <t>Önkéntes nyugdijpénztári befizetés</t>
  </si>
  <si>
    <t>Ruházati költség térités</t>
  </si>
  <si>
    <t>2010. évi várható teljesítés</t>
  </si>
  <si>
    <t>2010. évi költségvetés tervezet</t>
  </si>
  <si>
    <t>Eredeti előirányzat (Bruttó összeg)</t>
  </si>
  <si>
    <t>Módosított előirányzat (bruttó összeg)</t>
  </si>
  <si>
    <t>Közösségi tér kialakítása</t>
  </si>
  <si>
    <t>Népi iparművészetek Háza</t>
  </si>
  <si>
    <t>Útfelújítás</t>
  </si>
  <si>
    <t>Alsótagozatos iskola felújítása</t>
  </si>
  <si>
    <t>Temető, ravatalozó felújítása</t>
  </si>
  <si>
    <t>Óvoda felújítás</t>
  </si>
  <si>
    <t xml:space="preserve">8. </t>
  </si>
  <si>
    <t>Gyermekorvosi rendelő akadályment.9200000</t>
  </si>
  <si>
    <t>Karbantartási technikai eszközök</t>
  </si>
  <si>
    <t>Informatikai eszközök</t>
  </si>
  <si>
    <t>Erdőtelepítés</t>
  </si>
  <si>
    <t xml:space="preserve">Házvásárlás </t>
  </si>
  <si>
    <t>2010. évi teljesítés</t>
  </si>
  <si>
    <t>2010 évi költségvetés összesen</t>
  </si>
  <si>
    <t>2010. évi költségvetés ÁMK</t>
  </si>
  <si>
    <t>2010.  évi költségvetés Polg, Hivatal</t>
  </si>
  <si>
    <t>2010. évi költségvetés összesen</t>
  </si>
  <si>
    <t>Polgármesteri Hivatal és az Általános Művelődési Központ 2010. évi működési és felhalmozási célú bevételei és kiadásai</t>
  </si>
  <si>
    <t>2010. évi költségvetés CKÖ</t>
  </si>
  <si>
    <t>2010 évi költségvetés NKÖ</t>
  </si>
  <si>
    <t>2010. évi költségvetés NKÖ</t>
  </si>
  <si>
    <t>Cigány és Német kisebbségi önkormányzatok 2010. évi működési és felhalmozási célú bevételei és kiadásai</t>
  </si>
  <si>
    <t>A 2010. évi zárszámadásnál  több éves kihatással járó kötelezettség nincs</t>
  </si>
  <si>
    <t>2010. évi eredeti előírányzat</t>
  </si>
  <si>
    <t xml:space="preserve"> - Készletbeszerzés</t>
  </si>
  <si>
    <t xml:space="preserve"> - Szolgáltatási kiadás</t>
  </si>
  <si>
    <t xml:space="preserve"> - Általános forgalmi adó</t>
  </si>
  <si>
    <t xml:space="preserve"> - Kiküldetés, reprezentáció, reklámkiadás</t>
  </si>
  <si>
    <t xml:space="preserve"> - Egyéb dologi kiadás</t>
  </si>
  <si>
    <t>Munkavállalók étkeztetése</t>
  </si>
  <si>
    <t>Étkezési utalványok</t>
  </si>
  <si>
    <t>Polgármesteri Hivatal 2010 évi működési és felhalmozási célú bevételei és kiadásai</t>
  </si>
  <si>
    <t>Összeg  Ft</t>
  </si>
  <si>
    <t xml:space="preserve"> - Vagyoni értékű jogok</t>
  </si>
  <si>
    <t xml:space="preserve"> - Gépek, berendezések és felszerelések</t>
  </si>
  <si>
    <t xml:space="preserve"> - Tartós tőke</t>
  </si>
  <si>
    <t>2010.évi teljesítés</t>
  </si>
  <si>
    <t>2010.évi  teljesítés</t>
  </si>
  <si>
    <t>2010. évi  teljesítés</t>
  </si>
  <si>
    <t>Támogatásértékű bevét.</t>
  </si>
  <si>
    <t>Felhalm.és tőke jellegű bev.</t>
  </si>
  <si>
    <t>Idegen bevételi elszámolási számla</t>
  </si>
  <si>
    <r>
      <t xml:space="preserve"> -</t>
    </r>
    <r>
      <rPr>
        <sz val="10"/>
        <rFont val="Arial"/>
        <family val="2"/>
      </rPr>
      <t xml:space="preserve"> Adósok</t>
    </r>
  </si>
  <si>
    <t>ezer Ft</t>
  </si>
  <si>
    <t>Eredeti előirányzat</t>
  </si>
  <si>
    <t>11/2010.(IX.3.)</t>
  </si>
  <si>
    <t>13/2010.(XI.26.)</t>
  </si>
  <si>
    <t xml:space="preserve">I. Működési bevételek   </t>
  </si>
  <si>
    <t>II. Támogatások</t>
  </si>
  <si>
    <t>III. Felhalmozási és tőkejellegű bevételek</t>
  </si>
  <si>
    <t>IV Támogatás értékű bevételek</t>
  </si>
  <si>
    <t>V. Véglegesen átvett pénzeszközök</t>
  </si>
  <si>
    <t>VI. Támogatási kölcsönök visszatérülése, érték-papírok értékesítésének, kibocsátásának bev.</t>
  </si>
  <si>
    <t>VII. Hitelek</t>
  </si>
  <si>
    <t>VIII. Pénzforgalom nélküli bevételek</t>
  </si>
  <si>
    <t>Önkormányzati bevételek összesen</t>
  </si>
  <si>
    <t>I.   Személyi juttatás</t>
  </si>
  <si>
    <t xml:space="preserve">II.  Munkáltatót terhelő járulék </t>
  </si>
  <si>
    <t>III. Dologi kiadás és egyéb folyó kiadás</t>
  </si>
  <si>
    <t>IV. Társadalmi és szociálpolitikai juttatás</t>
  </si>
  <si>
    <t>V.  Pénzeszköz átadás</t>
  </si>
  <si>
    <t>VI.  Beruházás, fejlesztés</t>
  </si>
  <si>
    <t>VIII. Tartalék</t>
  </si>
  <si>
    <t>Önkormányzati kiadások összesen</t>
  </si>
  <si>
    <t>3/2011.(III.4.)</t>
  </si>
  <si>
    <t>Pénzeszköz átvétel önkormányzaton belül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</si>
</sst>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.0"/>
    <numFmt numFmtId="166" formatCode="#,##0.00_);[Red]\(#,##0.00\)"/>
    <numFmt numFmtId="167" formatCode="#,##0_);[Red]\(#,##0\)"/>
  </numFmts>
  <fonts count="36">
    <font>
      <sz val="10"/>
      <name val="Arial"/>
      <family val="0"/>
    </font>
    <font>
      <sz val="8.5"/>
      <name val="MS Sans Serif"/>
      <family val="2"/>
    </font>
    <font>
      <sz val="10"/>
      <name val="MS Sans Serif"/>
      <family val="0"/>
    </font>
    <font>
      <b/>
      <sz val="10"/>
      <name val="Arial CE"/>
      <family val="0"/>
    </font>
    <font>
      <b/>
      <sz val="10"/>
      <name val="MS Sans Serif"/>
      <family val="2"/>
    </font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2"/>
    </font>
    <font>
      <sz val="10"/>
      <color indexed="9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14"/>
      <name val="Arial CE"/>
      <family val="0"/>
    </font>
    <font>
      <b/>
      <sz val="8"/>
      <name val="Arial CE"/>
      <family val="2"/>
    </font>
    <font>
      <b/>
      <sz val="10"/>
      <name val="Arial Black"/>
      <family val="0"/>
    </font>
    <font>
      <sz val="10"/>
      <name val="Arial Black"/>
      <family val="0"/>
    </font>
    <font>
      <sz val="12"/>
      <name val="Arial CE"/>
      <family val="0"/>
    </font>
    <font>
      <sz val="12"/>
      <name val="Arial Black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9"/>
      <name val="MS Sans Serif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CE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1" fillId="0" borderId="1" xfId="19" applyNumberFormat="1" applyFont="1" applyFill="1" applyBorder="1" applyAlignment="1" applyProtection="1">
      <alignment horizontal="center" vertical="top" textRotation="90"/>
      <protection/>
    </xf>
    <xf numFmtId="0" fontId="1" fillId="0" borderId="2" xfId="19" applyNumberFormat="1" applyFont="1" applyFill="1" applyBorder="1" applyAlignment="1" applyProtection="1">
      <alignment horizontal="center" vertical="top" textRotation="90" wrapText="1"/>
      <protection/>
    </xf>
    <xf numFmtId="0" fontId="2" fillId="0" borderId="0" xfId="19" applyNumberFormat="1" applyFont="1" applyFill="1" applyBorder="1" applyAlignment="1" applyProtection="1">
      <alignment/>
      <protection/>
    </xf>
    <xf numFmtId="0" fontId="5" fillId="0" borderId="0" xfId="19" applyNumberFormat="1" applyFont="1" applyFill="1" applyBorder="1" applyAlignment="1" applyProtection="1">
      <alignment/>
      <protection/>
    </xf>
    <xf numFmtId="0" fontId="5" fillId="0" borderId="3" xfId="19" applyNumberFormat="1" applyFont="1" applyFill="1" applyBorder="1" applyAlignment="1" applyProtection="1">
      <alignment/>
      <protection/>
    </xf>
    <xf numFmtId="0" fontId="5" fillId="0" borderId="4" xfId="19" applyNumberFormat="1" applyFont="1" applyFill="1" applyBorder="1" applyAlignment="1" applyProtection="1">
      <alignment/>
      <protection/>
    </xf>
    <xf numFmtId="0" fontId="2" fillId="0" borderId="1" xfId="19" applyNumberFormat="1" applyFont="1" applyFill="1" applyBorder="1" applyAlignment="1" applyProtection="1">
      <alignment/>
      <protection/>
    </xf>
    <xf numFmtId="0" fontId="4" fillId="0" borderId="1" xfId="19" applyNumberFormat="1" applyFont="1" applyFill="1" applyBorder="1" applyAlignment="1" applyProtection="1">
      <alignment/>
      <protection/>
    </xf>
    <xf numFmtId="0" fontId="2" fillId="0" borderId="2" xfId="19" applyNumberFormat="1" applyFont="1" applyFill="1" applyBorder="1" applyAlignment="1" applyProtection="1">
      <alignment/>
      <protection/>
    </xf>
    <xf numFmtId="0" fontId="3" fillId="0" borderId="2" xfId="19" applyNumberFormat="1" applyFont="1" applyFill="1" applyBorder="1" applyAlignment="1" applyProtection="1">
      <alignment/>
      <protection/>
    </xf>
    <xf numFmtId="0" fontId="4" fillId="0" borderId="2" xfId="19" applyNumberFormat="1" applyFont="1" applyFill="1" applyBorder="1" applyAlignment="1" applyProtection="1">
      <alignment/>
      <protection/>
    </xf>
    <xf numFmtId="0" fontId="3" fillId="0" borderId="0" xfId="19" applyNumberFormat="1" applyFont="1" applyFill="1" applyBorder="1" applyAlignment="1" applyProtection="1">
      <alignment/>
      <protection/>
    </xf>
    <xf numFmtId="41" fontId="2" fillId="0" borderId="0" xfId="19" applyNumberFormat="1" applyFont="1" applyFill="1" applyBorder="1" applyAlignment="1" applyProtection="1">
      <alignment/>
      <protection/>
    </xf>
    <xf numFmtId="0" fontId="5" fillId="0" borderId="2" xfId="19" applyNumberFormat="1" applyFont="1" applyFill="1" applyBorder="1" applyAlignment="1" applyProtection="1">
      <alignment/>
      <protection/>
    </xf>
    <xf numFmtId="0" fontId="5" fillId="0" borderId="5" xfId="19" applyNumberFormat="1" applyFont="1" applyFill="1" applyBorder="1" applyAlignment="1" applyProtection="1">
      <alignment/>
      <protection/>
    </xf>
    <xf numFmtId="0" fontId="4" fillId="0" borderId="2" xfId="19" applyNumberFormat="1" applyFont="1" applyFill="1" applyBorder="1" applyAlignment="1" applyProtection="1">
      <alignment/>
      <protection/>
    </xf>
    <xf numFmtId="0" fontId="3" fillId="0" borderId="2" xfId="19" applyNumberFormat="1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wrapText="1"/>
      <protection/>
    </xf>
    <xf numFmtId="0" fontId="2" fillId="0" borderId="0" xfId="19" applyNumberFormat="1" applyFont="1" applyFill="1" applyBorder="1" applyAlignment="1" applyProtection="1">
      <alignment vertical="center"/>
      <protection/>
    </xf>
    <xf numFmtId="0" fontId="2" fillId="2" borderId="0" xfId="19" applyNumberFormat="1" applyFont="1" applyFill="1" applyBorder="1" applyAlignment="1" applyProtection="1">
      <alignment/>
      <protection/>
    </xf>
    <xf numFmtId="0" fontId="5" fillId="2" borderId="0" xfId="19" applyNumberFormat="1" applyFont="1" applyFill="1" applyBorder="1" applyAlignment="1" applyProtection="1">
      <alignment/>
      <protection/>
    </xf>
    <xf numFmtId="0" fontId="3" fillId="0" borderId="5" xfId="19" applyNumberFormat="1" applyFont="1" applyFill="1" applyBorder="1" applyAlignment="1" applyProtection="1">
      <alignment/>
      <protection/>
    </xf>
    <xf numFmtId="0" fontId="4" fillId="0" borderId="1" xfId="19" applyNumberFormat="1" applyFont="1" applyFill="1" applyBorder="1" applyAlignment="1" applyProtection="1">
      <alignment horizontal="center" vertical="center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3" fillId="0" borderId="2" xfId="19" applyNumberFormat="1" applyFont="1" applyFill="1" applyBorder="1" applyAlignment="1" applyProtection="1">
      <alignment horizontal="left" vertical="center"/>
      <protection/>
    </xf>
    <xf numFmtId="0" fontId="5" fillId="0" borderId="6" xfId="19" applyNumberFormat="1" applyFont="1" applyFill="1" applyBorder="1" applyAlignment="1" applyProtection="1">
      <alignment/>
      <protection/>
    </xf>
    <xf numFmtId="0" fontId="5" fillId="0" borderId="7" xfId="19" applyNumberFormat="1" applyFont="1" applyFill="1" applyBorder="1" applyAlignment="1" applyProtection="1">
      <alignment/>
      <protection/>
    </xf>
    <xf numFmtId="0" fontId="5" fillId="0" borderId="8" xfId="21" applyNumberFormat="1" applyFont="1" applyFill="1" applyBorder="1" applyAlignment="1" applyProtection="1">
      <alignment/>
      <protection/>
    </xf>
    <xf numFmtId="0" fontId="5" fillId="0" borderId="8" xfId="21" applyNumberFormat="1" applyFont="1" applyFill="1" applyBorder="1" applyAlignment="1" applyProtection="1">
      <alignment textRotation="90"/>
      <protection/>
    </xf>
    <xf numFmtId="3" fontId="5" fillId="0" borderId="8" xfId="26" applyNumberFormat="1" applyFont="1" applyFill="1" applyBorder="1" applyAlignment="1" applyProtection="1">
      <alignment/>
      <protection/>
    </xf>
    <xf numFmtId="41" fontId="5" fillId="0" borderId="8" xfId="26" applyNumberFormat="1" applyFont="1" applyFill="1" applyBorder="1" applyAlignment="1" applyProtection="1">
      <alignment/>
      <protection/>
    </xf>
    <xf numFmtId="0" fontId="5" fillId="0" borderId="0" xfId="21" applyNumberFormat="1" applyFont="1" applyFill="1" applyBorder="1" applyAlignment="1" applyProtection="1">
      <alignment/>
      <protection/>
    </xf>
    <xf numFmtId="0" fontId="12" fillId="0" borderId="8" xfId="21" applyNumberFormat="1" applyFont="1" applyFill="1" applyBorder="1" applyAlignment="1" applyProtection="1">
      <alignment/>
      <protection/>
    </xf>
    <xf numFmtId="0" fontId="12" fillId="0" borderId="8" xfId="21" applyNumberFormat="1" applyFont="1" applyFill="1" applyBorder="1" applyAlignment="1" applyProtection="1">
      <alignment textRotation="90"/>
      <protection/>
    </xf>
    <xf numFmtId="3" fontId="12" fillId="0" borderId="8" xfId="26" applyNumberFormat="1" applyFont="1" applyFill="1" applyBorder="1" applyAlignment="1" applyProtection="1">
      <alignment/>
      <protection/>
    </xf>
    <xf numFmtId="41" fontId="12" fillId="0" borderId="8" xfId="26" applyNumberFormat="1" applyFont="1" applyFill="1" applyBorder="1" applyAlignment="1" applyProtection="1">
      <alignment/>
      <protection/>
    </xf>
    <xf numFmtId="0" fontId="12" fillId="0" borderId="0" xfId="21" applyNumberFormat="1" applyFont="1" applyFill="1" applyBorder="1" applyAlignment="1" applyProtection="1">
      <alignment/>
      <protection/>
    </xf>
    <xf numFmtId="0" fontId="13" fillId="0" borderId="8" xfId="21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" xfId="21" applyNumberFormat="1" applyFont="1" applyFill="1" applyBorder="1" applyAlignment="1" applyProtection="1">
      <alignment horizontal="center" vertical="center" wrapText="1"/>
      <protection/>
    </xf>
    <xf numFmtId="3" fontId="3" fillId="0" borderId="8" xfId="26" applyNumberFormat="1" applyFont="1" applyFill="1" applyBorder="1" applyAlignment="1" applyProtection="1">
      <alignment horizontal="center" vertical="center" wrapText="1"/>
      <protection/>
    </xf>
    <xf numFmtId="0" fontId="3" fillId="0" borderId="8" xfId="21" applyNumberFormat="1" applyFont="1" applyFill="1" applyBorder="1" applyAlignment="1" applyProtection="1">
      <alignment/>
      <protection/>
    </xf>
    <xf numFmtId="167" fontId="3" fillId="0" borderId="8" xfId="17" applyNumberFormat="1" applyFont="1" applyFill="1" applyBorder="1" applyAlignment="1" applyProtection="1">
      <alignment/>
      <protection/>
    </xf>
    <xf numFmtId="0" fontId="3" fillId="0" borderId="8" xfId="21" applyNumberFormat="1" applyFont="1" applyFill="1" applyBorder="1" applyAlignment="1" applyProtection="1">
      <alignment textRotation="90"/>
      <protection/>
    </xf>
    <xf numFmtId="41" fontId="3" fillId="0" borderId="8" xfId="26" applyNumberFormat="1" applyFont="1" applyFill="1" applyBorder="1" applyAlignment="1" applyProtection="1">
      <alignment/>
      <protection/>
    </xf>
    <xf numFmtId="3" fontId="5" fillId="0" borderId="8" xfId="26" applyNumberFormat="1" applyFont="1" applyFill="1" applyBorder="1" applyAlignment="1" applyProtection="1">
      <alignment horizontal="right"/>
      <protection/>
    </xf>
    <xf numFmtId="3" fontId="3" fillId="0" borderId="8" xfId="26" applyNumberFormat="1" applyFont="1" applyFill="1" applyBorder="1" applyAlignment="1" applyProtection="1">
      <alignment horizontal="right"/>
      <protection/>
    </xf>
    <xf numFmtId="0" fontId="3" fillId="0" borderId="8" xfId="21" applyNumberFormat="1" applyFont="1" applyFill="1" applyBorder="1" applyAlignment="1" applyProtection="1">
      <alignment/>
      <protection/>
    </xf>
    <xf numFmtId="3" fontId="3" fillId="0" borderId="8" xfId="26" applyNumberFormat="1" applyFont="1" applyFill="1" applyBorder="1" applyAlignment="1" applyProtection="1">
      <alignment horizontal="right"/>
      <protection/>
    </xf>
    <xf numFmtId="0" fontId="14" fillId="0" borderId="8" xfId="21" applyNumberFormat="1" applyFont="1" applyFill="1" applyBorder="1" applyAlignment="1" applyProtection="1">
      <alignment/>
      <protection/>
    </xf>
    <xf numFmtId="0" fontId="5" fillId="0" borderId="8" xfId="21" applyNumberFormat="1" applyFont="1" applyFill="1" applyBorder="1" applyAlignment="1" applyProtection="1">
      <alignment/>
      <protection/>
    </xf>
    <xf numFmtId="0" fontId="15" fillId="0" borderId="8" xfId="21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/>
      <protection/>
    </xf>
    <xf numFmtId="3" fontId="3" fillId="0" borderId="8" xfId="21" applyNumberFormat="1" applyFont="1" applyFill="1" applyBorder="1" applyAlignment="1" applyProtection="1">
      <alignment/>
      <protection/>
    </xf>
    <xf numFmtId="3" fontId="3" fillId="0" borderId="8" xfId="21" applyNumberFormat="1" applyFont="1" applyFill="1" applyBorder="1" applyAlignment="1" applyProtection="1">
      <alignment/>
      <protection/>
    </xf>
    <xf numFmtId="41" fontId="5" fillId="0" borderId="8" xfId="26" applyNumberFormat="1" applyFont="1" applyFill="1" applyBorder="1" applyAlignment="1" applyProtection="1">
      <alignment horizontal="right"/>
      <protection/>
    </xf>
    <xf numFmtId="0" fontId="6" fillId="0" borderId="8" xfId="21" applyNumberFormat="1" applyFont="1" applyFill="1" applyBorder="1" applyAlignment="1" applyProtection="1">
      <alignment/>
      <protection/>
    </xf>
    <xf numFmtId="0" fontId="6" fillId="0" borderId="8" xfId="21" applyNumberFormat="1" applyFont="1" applyFill="1" applyBorder="1" applyAlignment="1" applyProtection="1">
      <alignment textRotation="90"/>
      <protection/>
    </xf>
    <xf numFmtId="0" fontId="6" fillId="0" borderId="8" xfId="21" applyNumberFormat="1" applyFont="1" applyFill="1" applyBorder="1" applyAlignment="1" applyProtection="1">
      <alignment/>
      <protection/>
    </xf>
    <xf numFmtId="0" fontId="6" fillId="0" borderId="8" xfId="21" applyNumberFormat="1" applyFont="1" applyFill="1" applyBorder="1" applyAlignment="1" applyProtection="1">
      <alignment textRotation="90"/>
      <protection/>
    </xf>
    <xf numFmtId="0" fontId="3" fillId="0" borderId="8" xfId="21" applyNumberFormat="1" applyFont="1" applyFill="1" applyBorder="1" applyAlignment="1" applyProtection="1">
      <alignment textRotation="90"/>
      <protection/>
    </xf>
    <xf numFmtId="0" fontId="7" fillId="0" borderId="8" xfId="21" applyNumberFormat="1" applyFont="1" applyFill="1" applyBorder="1" applyAlignment="1" applyProtection="1">
      <alignment/>
      <protection/>
    </xf>
    <xf numFmtId="0" fontId="7" fillId="0" borderId="8" xfId="21" applyNumberFormat="1" applyFont="1" applyFill="1" applyBorder="1" applyAlignment="1" applyProtection="1">
      <alignment textRotation="90"/>
      <protection/>
    </xf>
    <xf numFmtId="0" fontId="3" fillId="0" borderId="8" xfId="21" applyNumberFormat="1" applyFont="1" applyFill="1" applyBorder="1" applyAlignment="1" applyProtection="1">
      <alignment horizontal="left" vertical="center" wrapText="1"/>
      <protection/>
    </xf>
    <xf numFmtId="0" fontId="5" fillId="0" borderId="8" xfId="21" applyNumberFormat="1" applyFont="1" applyFill="1" applyBorder="1" applyAlignment="1" applyProtection="1">
      <alignment horizontal="center" vertical="center" wrapText="1"/>
      <protection/>
    </xf>
    <xf numFmtId="0" fontId="5" fillId="0" borderId="8" xfId="21" applyNumberFormat="1" applyFont="1" applyFill="1" applyBorder="1" applyAlignment="1" applyProtection="1">
      <alignment horizontal="left" vertical="center" wrapText="1"/>
      <protection/>
    </xf>
    <xf numFmtId="0" fontId="2" fillId="2" borderId="8" xfId="21" applyNumberFormat="1" applyFont="1" applyFill="1" applyBorder="1" applyAlignment="1" applyProtection="1">
      <alignment/>
      <protection/>
    </xf>
    <xf numFmtId="0" fontId="15" fillId="2" borderId="8" xfId="21" applyNumberFormat="1" applyFont="1" applyFill="1" applyBorder="1" applyAlignment="1" applyProtection="1">
      <alignment/>
      <protection/>
    </xf>
    <xf numFmtId="0" fontId="5" fillId="2" borderId="8" xfId="21" applyNumberFormat="1" applyFont="1" applyFill="1" applyBorder="1" applyAlignment="1" applyProtection="1">
      <alignment/>
      <protection/>
    </xf>
    <xf numFmtId="0" fontId="16" fillId="0" borderId="8" xfId="21" applyNumberFormat="1" applyFont="1" applyFill="1" applyBorder="1" applyAlignment="1" applyProtection="1">
      <alignment/>
      <protection/>
    </xf>
    <xf numFmtId="0" fontId="16" fillId="2" borderId="8" xfId="21" applyNumberFormat="1" applyFont="1" applyFill="1" applyBorder="1" applyAlignment="1" applyProtection="1">
      <alignment/>
      <protection/>
    </xf>
    <xf numFmtId="0" fontId="17" fillId="0" borderId="8" xfId="21" applyNumberFormat="1" applyFont="1" applyFill="1" applyBorder="1" applyAlignment="1" applyProtection="1">
      <alignment vertical="center"/>
      <protection/>
    </xf>
    <xf numFmtId="0" fontId="17" fillId="2" borderId="8" xfId="21" applyNumberFormat="1" applyFont="1" applyFill="1" applyBorder="1" applyAlignment="1" applyProtection="1">
      <alignment vertical="center"/>
      <protection/>
    </xf>
    <xf numFmtId="0" fontId="2" fillId="0" borderId="8" xfId="21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41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textRotation="90"/>
    </xf>
    <xf numFmtId="0" fontId="3" fillId="0" borderId="9" xfId="0" applyFont="1" applyBorder="1" applyAlignment="1">
      <alignment textRotation="90" wrapText="1"/>
    </xf>
    <xf numFmtId="0" fontId="3" fillId="0" borderId="9" xfId="23" applyNumberFormat="1" applyFont="1" applyFill="1" applyBorder="1" applyAlignment="1" applyProtection="1">
      <alignment horizontal="center" vertical="center"/>
      <protection/>
    </xf>
    <xf numFmtId="0" fontId="4" fillId="0" borderId="9" xfId="23" applyNumberFormat="1" applyFont="1" applyFill="1" applyBorder="1" applyAlignment="1" applyProtection="1">
      <alignment horizontal="center" vertical="center" wrapText="1"/>
      <protection/>
    </xf>
    <xf numFmtId="41" fontId="4" fillId="0" borderId="9" xfId="23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5" fillId="0" borderId="9" xfId="23" applyNumberFormat="1" applyFont="1" applyFill="1" applyBorder="1" applyAlignment="1" applyProtection="1">
      <alignment/>
      <protection/>
    </xf>
    <xf numFmtId="3" fontId="2" fillId="0" borderId="9" xfId="23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/>
      <protection/>
    </xf>
    <xf numFmtId="41" fontId="2" fillId="0" borderId="9" xfId="23" applyNumberFormat="1" applyFont="1" applyFill="1" applyBorder="1" applyAlignment="1" applyProtection="1">
      <alignment/>
      <protection/>
    </xf>
    <xf numFmtId="10" fontId="3" fillId="0" borderId="9" xfId="23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1" fontId="2" fillId="0" borderId="9" xfId="23" applyNumberFormat="1" applyFont="1" applyFill="1" applyBorder="1" applyAlignment="1" applyProtection="1">
      <alignment horizontal="right"/>
      <protection/>
    </xf>
    <xf numFmtId="3" fontId="2" fillId="0" borderId="9" xfId="23" applyNumberFormat="1" applyFont="1" applyFill="1" applyBorder="1" applyAlignment="1" applyProtection="1">
      <alignment horizontal="right"/>
      <protection/>
    </xf>
    <xf numFmtId="10" fontId="5" fillId="0" borderId="0" xfId="23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3" borderId="9" xfId="2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1" fontId="2" fillId="0" borderId="9" xfId="23" applyNumberFormat="1" applyFont="1" applyFill="1" applyBorder="1" applyAlignment="1" applyProtection="1">
      <alignment/>
      <protection/>
    </xf>
    <xf numFmtId="49" fontId="5" fillId="0" borderId="9" xfId="23" applyNumberFormat="1" applyFont="1" applyFill="1" applyBorder="1" applyAlignment="1" applyProtection="1">
      <alignment/>
      <protection/>
    </xf>
    <xf numFmtId="1" fontId="2" fillId="0" borderId="9" xfId="23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 textRotation="90"/>
    </xf>
    <xf numFmtId="0" fontId="5" fillId="0" borderId="9" xfId="0" applyFont="1" applyBorder="1" applyAlignment="1">
      <alignment textRotation="90" wrapText="1"/>
    </xf>
    <xf numFmtId="0" fontId="5" fillId="0" borderId="9" xfId="23" applyNumberFormat="1" applyFont="1" applyFill="1" applyBorder="1" applyAlignment="1" applyProtection="1">
      <alignment horizontal="center" vertical="center"/>
      <protection/>
    </xf>
    <xf numFmtId="41" fontId="2" fillId="0" borderId="9" xfId="23" applyNumberFormat="1" applyFont="1" applyFill="1" applyBorder="1" applyAlignment="1" applyProtection="1">
      <alignment horizontal="center" vertical="center" wrapText="1"/>
      <protection/>
    </xf>
    <xf numFmtId="41" fontId="5" fillId="0" borderId="9" xfId="23" applyNumberFormat="1" applyFont="1" applyFill="1" applyBorder="1" applyAlignment="1" applyProtection="1">
      <alignment/>
      <protection/>
    </xf>
    <xf numFmtId="1" fontId="5" fillId="0" borderId="9" xfId="23" applyNumberFormat="1" applyFont="1" applyFill="1" applyBorder="1" applyAlignment="1" applyProtection="1">
      <alignment horizontal="right"/>
      <protection/>
    </xf>
    <xf numFmtId="0" fontId="5" fillId="0" borderId="9" xfId="23" applyNumberFormat="1" applyFont="1" applyFill="1" applyBorder="1" applyAlignment="1" applyProtection="1">
      <alignment/>
      <protection/>
    </xf>
    <xf numFmtId="1" fontId="2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Fill="1" applyBorder="1" applyAlignment="1" applyProtection="1">
      <alignment/>
      <protection/>
    </xf>
    <xf numFmtId="1" fontId="5" fillId="0" borderId="9" xfId="23" applyNumberFormat="1" applyFont="1" applyFill="1" applyBorder="1" applyAlignment="1" applyProtection="1">
      <alignment/>
      <protection/>
    </xf>
    <xf numFmtId="0" fontId="5" fillId="2" borderId="9" xfId="23" applyNumberFormat="1" applyFont="1" applyFill="1" applyBorder="1" applyAlignment="1" applyProtection="1">
      <alignment/>
      <protection/>
    </xf>
    <xf numFmtId="0" fontId="2" fillId="0" borderId="9" xfId="23" applyFont="1" applyBorder="1">
      <alignment/>
      <protection/>
    </xf>
    <xf numFmtId="0" fontId="3" fillId="3" borderId="9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1" xfId="23" applyNumberFormat="1" applyFont="1" applyFill="1" applyBorder="1" applyAlignment="1" applyProtection="1">
      <alignment/>
      <protection/>
    </xf>
    <xf numFmtId="0" fontId="5" fillId="0" borderId="0" xfId="23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3" fontId="16" fillId="0" borderId="8" xfId="0" applyNumberFormat="1" applyFont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3" fontId="16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0" fontId="2" fillId="0" borderId="8" xfId="19" applyNumberFormat="1" applyFont="1" applyFill="1" applyBorder="1" applyAlignment="1" applyProtection="1">
      <alignment/>
      <protection/>
    </xf>
    <xf numFmtId="0" fontId="5" fillId="0" borderId="8" xfId="19" applyNumberFormat="1" applyFont="1" applyFill="1" applyBorder="1" applyAlignment="1" applyProtection="1">
      <alignment/>
      <protection/>
    </xf>
    <xf numFmtId="1" fontId="2" fillId="0" borderId="8" xfId="19" applyNumberFormat="1" applyFont="1" applyFill="1" applyBorder="1" applyAlignment="1" applyProtection="1">
      <alignment/>
      <protection/>
    </xf>
    <xf numFmtId="49" fontId="5" fillId="0" borderId="8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3" fillId="0" borderId="8" xfId="19" applyNumberFormat="1" applyFont="1" applyFill="1" applyBorder="1" applyAlignment="1" applyProtection="1">
      <alignment/>
      <protection/>
    </xf>
    <xf numFmtId="41" fontId="2" fillId="0" borderId="8" xfId="19" applyNumberFormat="1" applyFont="1" applyFill="1" applyBorder="1" applyAlignment="1" applyProtection="1">
      <alignment/>
      <protection/>
    </xf>
    <xf numFmtId="0" fontId="2" fillId="0" borderId="12" xfId="19" applyNumberFormat="1" applyFont="1" applyFill="1" applyBorder="1" applyAlignment="1" applyProtection="1">
      <alignment/>
      <protection/>
    </xf>
    <xf numFmtId="0" fontId="5" fillId="0" borderId="12" xfId="19" applyNumberFormat="1" applyFont="1" applyFill="1" applyBorder="1" applyAlignment="1" applyProtection="1">
      <alignment/>
      <protection/>
    </xf>
    <xf numFmtId="0" fontId="2" fillId="0" borderId="13" xfId="19" applyNumberFormat="1" applyFont="1" applyFill="1" applyBorder="1" applyAlignment="1" applyProtection="1">
      <alignment/>
      <protection/>
    </xf>
    <xf numFmtId="0" fontId="4" fillId="0" borderId="13" xfId="19" applyNumberFormat="1" applyFont="1" applyFill="1" applyBorder="1" applyAlignment="1" applyProtection="1">
      <alignment/>
      <protection/>
    </xf>
    <xf numFmtId="0" fontId="3" fillId="0" borderId="13" xfId="19" applyNumberFormat="1" applyFont="1" applyFill="1" applyBorder="1" applyAlignment="1" applyProtection="1">
      <alignment/>
      <protection/>
    </xf>
    <xf numFmtId="0" fontId="5" fillId="0" borderId="13" xfId="19" applyNumberFormat="1" applyFont="1" applyFill="1" applyBorder="1" applyAlignment="1" applyProtection="1">
      <alignment/>
      <protection/>
    </xf>
    <xf numFmtId="0" fontId="2" fillId="0" borderId="14" xfId="19" applyNumberFormat="1" applyFont="1" applyFill="1" applyBorder="1" applyAlignment="1" applyProtection="1">
      <alignment/>
      <protection/>
    </xf>
    <xf numFmtId="0" fontId="5" fillId="0" borderId="14" xfId="19" applyNumberFormat="1" applyFont="1" applyFill="1" applyBorder="1" applyAlignment="1" applyProtection="1">
      <alignment/>
      <protection/>
    </xf>
    <xf numFmtId="0" fontId="5" fillId="0" borderId="15" xfId="19" applyNumberFormat="1" applyFont="1" applyFill="1" applyBorder="1" applyAlignment="1" applyProtection="1">
      <alignment/>
      <protection/>
    </xf>
    <xf numFmtId="0" fontId="5" fillId="0" borderId="9" xfId="19" applyNumberFormat="1" applyFont="1" applyFill="1" applyBorder="1" applyAlignment="1" applyProtection="1">
      <alignment/>
      <protection/>
    </xf>
    <xf numFmtId="0" fontId="2" fillId="0" borderId="16" xfId="19" applyNumberFormat="1" applyFont="1" applyFill="1" applyBorder="1" applyAlignment="1" applyProtection="1">
      <alignment/>
      <protection/>
    </xf>
    <xf numFmtId="0" fontId="4" fillId="0" borderId="16" xfId="19" applyNumberFormat="1" applyFont="1" applyFill="1" applyBorder="1" applyAlignment="1" applyProtection="1">
      <alignment/>
      <protection/>
    </xf>
    <xf numFmtId="0" fontId="3" fillId="0" borderId="16" xfId="19" applyNumberFormat="1" applyFont="1" applyFill="1" applyBorder="1" applyAlignment="1" applyProtection="1">
      <alignment/>
      <protection/>
    </xf>
    <xf numFmtId="0" fontId="5" fillId="0" borderId="16" xfId="19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" fillId="0" borderId="17" xfId="19" applyNumberFormat="1" applyFont="1" applyFill="1" applyBorder="1" applyAlignment="1" applyProtection="1">
      <alignment/>
      <protection/>
    </xf>
    <xf numFmtId="0" fontId="5" fillId="0" borderId="17" xfId="19" applyNumberFormat="1" applyFont="1" applyFill="1" applyBorder="1" applyAlignment="1" applyProtection="1">
      <alignment/>
      <protection/>
    </xf>
    <xf numFmtId="0" fontId="2" fillId="0" borderId="15" xfId="19" applyNumberFormat="1" applyFont="1" applyFill="1" applyBorder="1" applyAlignment="1" applyProtection="1">
      <alignment/>
      <protection/>
    </xf>
    <xf numFmtId="0" fontId="1" fillId="0" borderId="9" xfId="19" applyNumberFormat="1" applyFont="1" applyFill="1" applyBorder="1" applyAlignment="1" applyProtection="1">
      <alignment horizontal="center" vertical="top" textRotation="90"/>
      <protection/>
    </xf>
    <xf numFmtId="0" fontId="1" fillId="0" borderId="9" xfId="19" applyNumberFormat="1" applyFont="1" applyFill="1" applyBorder="1" applyAlignment="1" applyProtection="1">
      <alignment horizontal="center" vertical="top" textRotation="90" wrapText="1"/>
      <protection/>
    </xf>
    <xf numFmtId="0" fontId="3" fillId="0" borderId="9" xfId="19" applyNumberFormat="1" applyFont="1" applyFill="1" applyBorder="1" applyAlignment="1" applyProtection="1">
      <alignment horizontal="center" vertical="center"/>
      <protection/>
    </xf>
    <xf numFmtId="0" fontId="5" fillId="0" borderId="18" xfId="19" applyNumberFormat="1" applyFont="1" applyFill="1" applyBorder="1" applyAlignment="1" applyProtection="1">
      <alignment/>
      <protection/>
    </xf>
    <xf numFmtId="0" fontId="5" fillId="0" borderId="19" xfId="19" applyNumberFormat="1" applyFont="1" applyFill="1" applyBorder="1" applyAlignment="1" applyProtection="1">
      <alignment/>
      <protection/>
    </xf>
    <xf numFmtId="0" fontId="5" fillId="0" borderId="20" xfId="19" applyNumberFormat="1" applyFont="1" applyFill="1" applyBorder="1" applyAlignment="1" applyProtection="1">
      <alignment/>
      <protection/>
    </xf>
    <xf numFmtId="0" fontId="5" fillId="0" borderId="21" xfId="19" applyNumberFormat="1" applyFont="1" applyFill="1" applyBorder="1" applyAlignment="1" applyProtection="1">
      <alignment/>
      <protection/>
    </xf>
    <xf numFmtId="41" fontId="2" fillId="0" borderId="17" xfId="19" applyNumberFormat="1" applyFont="1" applyFill="1" applyBorder="1" applyAlignment="1" applyProtection="1">
      <alignment/>
      <protection/>
    </xf>
    <xf numFmtId="0" fontId="4" fillId="0" borderId="17" xfId="19" applyNumberFormat="1" applyFont="1" applyFill="1" applyBorder="1" applyAlignment="1" applyProtection="1">
      <alignment/>
      <protection/>
    </xf>
    <xf numFmtId="0" fontId="3" fillId="0" borderId="17" xfId="19" applyNumberFormat="1" applyFont="1" applyFill="1" applyBorder="1" applyAlignment="1" applyProtection="1">
      <alignment/>
      <protection/>
    </xf>
    <xf numFmtId="0" fontId="4" fillId="0" borderId="15" xfId="19" applyNumberFormat="1" applyFont="1" applyFill="1" applyBorder="1" applyAlignment="1" applyProtection="1">
      <alignment/>
      <protection/>
    </xf>
    <xf numFmtId="0" fontId="3" fillId="0" borderId="15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4" fillId="0" borderId="22" xfId="19" applyNumberFormat="1" applyFont="1" applyFill="1" applyBorder="1" applyAlignment="1" applyProtection="1">
      <alignment/>
      <protection/>
    </xf>
    <xf numFmtId="0" fontId="4" fillId="2" borderId="22" xfId="19" applyNumberFormat="1" applyFont="1" applyFill="1" applyBorder="1" applyAlignment="1" applyProtection="1">
      <alignment/>
      <protection/>
    </xf>
    <xf numFmtId="0" fontId="2" fillId="2" borderId="22" xfId="19" applyNumberFormat="1" applyFont="1" applyFill="1" applyBorder="1" applyAlignment="1" applyProtection="1">
      <alignment/>
      <protection/>
    </xf>
    <xf numFmtId="0" fontId="5" fillId="2" borderId="22" xfId="19" applyNumberFormat="1" applyFont="1" applyFill="1" applyBorder="1" applyAlignment="1" applyProtection="1">
      <alignment/>
      <protection/>
    </xf>
    <xf numFmtId="0" fontId="2" fillId="0" borderId="8" xfId="19" applyNumberFormat="1" applyFont="1" applyFill="1" applyBorder="1" applyAlignment="1" applyProtection="1">
      <alignment/>
      <protection/>
    </xf>
    <xf numFmtId="0" fontId="5" fillId="2" borderId="8" xfId="19" applyNumberFormat="1" applyFont="1" applyFill="1" applyBorder="1" applyAlignment="1" applyProtection="1">
      <alignment/>
      <protection/>
    </xf>
    <xf numFmtId="0" fontId="2" fillId="0" borderId="23" xfId="19" applyNumberFormat="1" applyFont="1" applyFill="1" applyBorder="1" applyAlignment="1" applyProtection="1">
      <alignment/>
      <protection/>
    </xf>
    <xf numFmtId="0" fontId="2" fillId="0" borderId="23" xfId="19" applyNumberFormat="1" applyFont="1" applyFill="1" applyBorder="1" applyAlignment="1" applyProtection="1">
      <alignment/>
      <protection/>
    </xf>
    <xf numFmtId="0" fontId="5" fillId="0" borderId="23" xfId="19" applyNumberFormat="1" applyFont="1" applyFill="1" applyBorder="1" applyAlignment="1" applyProtection="1">
      <alignment/>
      <protection/>
    </xf>
    <xf numFmtId="0" fontId="4" fillId="0" borderId="17" xfId="19" applyNumberFormat="1" applyFont="1" applyFill="1" applyBorder="1" applyAlignment="1" applyProtection="1">
      <alignment/>
      <protection/>
    </xf>
    <xf numFmtId="0" fontId="3" fillId="0" borderId="17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3" fillId="0" borderId="8" xfId="19" applyNumberFormat="1" applyFont="1" applyFill="1" applyBorder="1" applyAlignment="1" applyProtection="1">
      <alignment/>
      <protection/>
    </xf>
    <xf numFmtId="0" fontId="5" fillId="0" borderId="8" xfId="19" applyNumberFormat="1" applyFont="1" applyFill="1" applyBorder="1" applyAlignment="1" applyProtection="1">
      <alignment/>
      <protection/>
    </xf>
    <xf numFmtId="0" fontId="5" fillId="0" borderId="24" xfId="19" applyNumberFormat="1" applyFont="1" applyFill="1" applyBorder="1" applyAlignment="1" applyProtection="1">
      <alignment/>
      <protection/>
    </xf>
    <xf numFmtId="0" fontId="2" fillId="0" borderId="12" xfId="19" applyNumberFormat="1" applyFont="1" applyFill="1" applyBorder="1" applyAlignment="1" applyProtection="1">
      <alignment/>
      <protection/>
    </xf>
    <xf numFmtId="0" fontId="5" fillId="0" borderId="25" xfId="19" applyNumberFormat="1" applyFont="1" applyFill="1" applyBorder="1" applyAlignment="1" applyProtection="1">
      <alignment/>
      <protection/>
    </xf>
    <xf numFmtId="0" fontId="21" fillId="0" borderId="9" xfId="0" applyFont="1" applyBorder="1" applyAlignment="1">
      <alignment textRotation="90"/>
    </xf>
    <xf numFmtId="0" fontId="21" fillId="0" borderId="9" xfId="0" applyFont="1" applyBorder="1" applyAlignment="1">
      <alignment textRotation="90" wrapText="1"/>
    </xf>
    <xf numFmtId="0" fontId="21" fillId="0" borderId="9" xfId="23" applyNumberFormat="1" applyFont="1" applyFill="1" applyBorder="1" applyAlignment="1" applyProtection="1">
      <alignment horizontal="center" vertical="center"/>
      <protection/>
    </xf>
    <xf numFmtId="0" fontId="22" fillId="0" borderId="9" xfId="23" applyNumberFormat="1" applyFont="1" applyFill="1" applyBorder="1" applyAlignment="1" applyProtection="1">
      <alignment horizontal="center" vertical="center" wrapText="1"/>
      <protection/>
    </xf>
    <xf numFmtId="41" fontId="22" fillId="0" borderId="9" xfId="23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  <xf numFmtId="41" fontId="4" fillId="0" borderId="9" xfId="19" applyNumberFormat="1" applyFont="1" applyFill="1" applyBorder="1" applyAlignment="1" applyProtection="1">
      <alignment horizontal="center" vertical="center" wrapText="1"/>
      <protection/>
    </xf>
    <xf numFmtId="41" fontId="5" fillId="0" borderId="8" xfId="19" applyNumberFormat="1" applyFont="1" applyFill="1" applyBorder="1" applyAlignment="1" applyProtection="1">
      <alignment/>
      <protection/>
    </xf>
    <xf numFmtId="41" fontId="2" fillId="0" borderId="12" xfId="19" applyNumberFormat="1" applyFont="1" applyFill="1" applyBorder="1" applyAlignment="1" applyProtection="1">
      <alignment/>
      <protection/>
    </xf>
    <xf numFmtId="41" fontId="2" fillId="0" borderId="0" xfId="19" applyNumberFormat="1" applyFont="1" applyFill="1" applyBorder="1" applyAlignment="1" applyProtection="1">
      <alignment/>
      <protection/>
    </xf>
    <xf numFmtId="41" fontId="2" fillId="0" borderId="15" xfId="19" applyNumberFormat="1" applyFont="1" applyFill="1" applyBorder="1" applyAlignment="1" applyProtection="1">
      <alignment/>
      <protection/>
    </xf>
    <xf numFmtId="41" fontId="2" fillId="0" borderId="16" xfId="19" applyNumberFormat="1" applyFont="1" applyFill="1" applyBorder="1" applyAlignment="1" applyProtection="1">
      <alignment/>
      <protection/>
    </xf>
    <xf numFmtId="41" fontId="2" fillId="0" borderId="23" xfId="19" applyNumberFormat="1" applyFont="1" applyFill="1" applyBorder="1" applyAlignment="1" applyProtection="1">
      <alignment/>
      <protection/>
    </xf>
    <xf numFmtId="41" fontId="2" fillId="0" borderId="0" xfId="19" applyNumberFormat="1" applyFont="1" applyFill="1" applyBorder="1" applyAlignment="1" applyProtection="1">
      <alignment horizontal="right"/>
      <protection/>
    </xf>
    <xf numFmtId="41" fontId="2" fillId="0" borderId="12" xfId="19" applyNumberFormat="1" applyFont="1" applyFill="1" applyBorder="1" applyAlignment="1" applyProtection="1">
      <alignment horizontal="right"/>
      <protection/>
    </xf>
    <xf numFmtId="41" fontId="4" fillId="0" borderId="8" xfId="19" applyNumberFormat="1" applyFont="1" applyFill="1" applyBorder="1" applyAlignment="1" applyProtection="1">
      <alignment horizontal="right"/>
      <protection/>
    </xf>
    <xf numFmtId="41" fontId="5" fillId="0" borderId="15" xfId="19" applyNumberFormat="1" applyFont="1" applyFill="1" applyBorder="1" applyAlignment="1" applyProtection="1">
      <alignment horizontal="right"/>
      <protection/>
    </xf>
    <xf numFmtId="41" fontId="4" fillId="0" borderId="1" xfId="19" applyNumberFormat="1" applyFont="1" applyFill="1" applyBorder="1" applyAlignment="1" applyProtection="1">
      <alignment horizontal="center" vertical="center" wrapText="1"/>
      <protection/>
    </xf>
    <xf numFmtId="41" fontId="5" fillId="0" borderId="0" xfId="19" applyNumberFormat="1" applyFont="1" applyFill="1" applyBorder="1" applyAlignment="1" applyProtection="1">
      <alignment/>
      <protection/>
    </xf>
    <xf numFmtId="41" fontId="5" fillId="0" borderId="26" xfId="19" applyNumberFormat="1" applyFont="1" applyFill="1" applyBorder="1" applyAlignment="1" applyProtection="1">
      <alignment/>
      <protection/>
    </xf>
    <xf numFmtId="41" fontId="5" fillId="0" borderId="27" xfId="19" applyNumberFormat="1" applyFont="1" applyFill="1" applyBorder="1" applyAlignment="1" applyProtection="1">
      <alignment/>
      <protection/>
    </xf>
    <xf numFmtId="41" fontId="5" fillId="0" borderId="28" xfId="19" applyNumberFormat="1" applyFont="1" applyFill="1" applyBorder="1" applyAlignment="1" applyProtection="1">
      <alignment/>
      <protection/>
    </xf>
    <xf numFmtId="41" fontId="5" fillId="0" borderId="29" xfId="19" applyNumberFormat="1" applyFont="1" applyFill="1" applyBorder="1" applyAlignment="1" applyProtection="1">
      <alignment/>
      <protection/>
    </xf>
    <xf numFmtId="41" fontId="5" fillId="0" borderId="30" xfId="19" applyNumberFormat="1" applyFont="1" applyFill="1" applyBorder="1" applyAlignment="1" applyProtection="1">
      <alignment/>
      <protection/>
    </xf>
    <xf numFmtId="41" fontId="5" fillId="0" borderId="31" xfId="19" applyNumberFormat="1" applyFont="1" applyFill="1" applyBorder="1" applyAlignment="1" applyProtection="1">
      <alignment/>
      <protection/>
    </xf>
    <xf numFmtId="41" fontId="2" fillId="2" borderId="0" xfId="19" applyNumberFormat="1" applyFont="1" applyFill="1" applyBorder="1" applyAlignment="1" applyProtection="1">
      <alignment/>
      <protection/>
    </xf>
    <xf numFmtId="41" fontId="5" fillId="0" borderId="27" xfId="26" applyNumberFormat="1" applyFont="1" applyFill="1" applyBorder="1" applyAlignment="1" applyProtection="1">
      <alignment/>
      <protection/>
    </xf>
    <xf numFmtId="41" fontId="5" fillId="0" borderId="0" xfId="19" applyNumberFormat="1" applyFont="1" applyFill="1" applyBorder="1" applyAlignment="1" applyProtection="1">
      <alignment/>
      <protection/>
    </xf>
    <xf numFmtId="41" fontId="3" fillId="0" borderId="8" xfId="19" applyNumberFormat="1" applyFont="1" applyFill="1" applyBorder="1" applyAlignment="1" applyProtection="1">
      <alignment/>
      <protection/>
    </xf>
    <xf numFmtId="41" fontId="5" fillId="0" borderId="12" xfId="19" applyNumberFormat="1" applyFont="1" applyFill="1" applyBorder="1" applyAlignment="1" applyProtection="1">
      <alignment/>
      <protection/>
    </xf>
    <xf numFmtId="0" fontId="2" fillId="0" borderId="32" xfId="19" applyNumberFormat="1" applyFont="1" applyFill="1" applyBorder="1" applyAlignment="1" applyProtection="1">
      <alignment/>
      <protection/>
    </xf>
    <xf numFmtId="0" fontId="5" fillId="0" borderId="32" xfId="19" applyNumberFormat="1" applyFont="1" applyFill="1" applyBorder="1" applyAlignment="1" applyProtection="1">
      <alignment/>
      <protection/>
    </xf>
    <xf numFmtId="41" fontId="4" fillId="0" borderId="2" xfId="19" applyNumberFormat="1" applyFont="1" applyFill="1" applyBorder="1" applyAlignment="1" applyProtection="1">
      <alignment/>
      <protection/>
    </xf>
    <xf numFmtId="0" fontId="5" fillId="0" borderId="33" xfId="19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center" vertical="center" wrapText="1"/>
      <protection/>
    </xf>
    <xf numFmtId="41" fontId="3" fillId="0" borderId="8" xfId="21" applyNumberFormat="1" applyFont="1" applyFill="1" applyBorder="1" applyAlignment="1" applyProtection="1">
      <alignment/>
      <protection/>
    </xf>
    <xf numFmtId="41" fontId="0" fillId="0" borderId="8" xfId="21" applyNumberFormat="1" applyFont="1" applyFill="1" applyBorder="1" applyAlignment="1" applyProtection="1">
      <alignment/>
      <protection/>
    </xf>
    <xf numFmtId="41" fontId="24" fillId="0" borderId="8" xfId="21" applyNumberFormat="1" applyFont="1" applyFill="1" applyBorder="1" applyAlignment="1" applyProtection="1">
      <alignment/>
      <protection/>
    </xf>
    <xf numFmtId="3" fontId="20" fillId="0" borderId="8" xfId="0" applyNumberFormat="1" applyFont="1" applyBorder="1" applyAlignment="1">
      <alignment horizontal="center"/>
    </xf>
    <xf numFmtId="41" fontId="3" fillId="0" borderId="8" xfId="21" applyNumberFormat="1" applyFont="1" applyFill="1" applyBorder="1" applyAlignment="1" applyProtection="1">
      <alignment/>
      <protection/>
    </xf>
    <xf numFmtId="41" fontId="4" fillId="0" borderId="9" xfId="19" applyNumberFormat="1" applyFont="1" applyFill="1" applyBorder="1" applyAlignment="1" applyProtection="1">
      <alignment/>
      <protection/>
    </xf>
    <xf numFmtId="41" fontId="4" fillId="0" borderId="16" xfId="19" applyNumberFormat="1" applyFont="1" applyFill="1" applyBorder="1" applyAlignment="1" applyProtection="1">
      <alignment/>
      <protection/>
    </xf>
    <xf numFmtId="41" fontId="4" fillId="0" borderId="8" xfId="19" applyNumberFormat="1" applyFont="1" applyFill="1" applyBorder="1" applyAlignment="1" applyProtection="1">
      <alignment/>
      <protection/>
    </xf>
    <xf numFmtId="41" fontId="2" fillId="0" borderId="8" xfId="19" applyNumberFormat="1" applyFont="1" applyFill="1" applyBorder="1" applyAlignment="1" applyProtection="1">
      <alignment/>
      <protection/>
    </xf>
    <xf numFmtId="41" fontId="4" fillId="0" borderId="15" xfId="19" applyNumberFormat="1" applyFont="1" applyFill="1" applyBorder="1" applyAlignment="1" applyProtection="1">
      <alignment/>
      <protection/>
    </xf>
    <xf numFmtId="41" fontId="4" fillId="0" borderId="17" xfId="19" applyNumberFormat="1" applyFont="1" applyFill="1" applyBorder="1" applyAlignment="1" applyProtection="1">
      <alignment/>
      <protection/>
    </xf>
    <xf numFmtId="41" fontId="2" fillId="0" borderId="32" xfId="19" applyNumberFormat="1" applyFont="1" applyFill="1" applyBorder="1" applyAlignment="1" applyProtection="1">
      <alignment/>
      <protection/>
    </xf>
    <xf numFmtId="41" fontId="2" fillId="0" borderId="25" xfId="19" applyNumberFormat="1" applyFont="1" applyFill="1" applyBorder="1" applyAlignment="1" applyProtection="1">
      <alignment/>
      <protection/>
    </xf>
    <xf numFmtId="41" fontId="4" fillId="0" borderId="2" xfId="19" applyNumberFormat="1" applyFont="1" applyFill="1" applyBorder="1" applyAlignment="1" applyProtection="1">
      <alignment/>
      <protection/>
    </xf>
    <xf numFmtId="41" fontId="4" fillId="0" borderId="17" xfId="19" applyNumberFormat="1" applyFont="1" applyFill="1" applyBorder="1" applyAlignment="1" applyProtection="1">
      <alignment/>
      <protection/>
    </xf>
    <xf numFmtId="41" fontId="4" fillId="0" borderId="8" xfId="19" applyNumberFormat="1" applyFont="1" applyFill="1" applyBorder="1" applyAlignment="1" applyProtection="1">
      <alignment/>
      <protection/>
    </xf>
    <xf numFmtId="41" fontId="2" fillId="0" borderId="0" xfId="19" applyNumberFormat="1" applyFont="1" applyFill="1" applyBorder="1" applyAlignment="1" applyProtection="1">
      <alignment horizontal="center"/>
      <protection/>
    </xf>
    <xf numFmtId="41" fontId="2" fillId="0" borderId="8" xfId="19" applyNumberFormat="1" applyFont="1" applyFill="1" applyBorder="1" applyAlignment="1" applyProtection="1">
      <alignment horizontal="center"/>
      <protection/>
    </xf>
    <xf numFmtId="41" fontId="2" fillId="0" borderId="8" xfId="26" applyNumberFormat="1" applyFont="1" applyFill="1" applyBorder="1" applyAlignment="1" applyProtection="1">
      <alignment horizontal="center"/>
      <protection/>
    </xf>
    <xf numFmtId="41" fontId="4" fillId="0" borderId="9" xfId="19" applyNumberFormat="1" applyFont="1" applyFill="1" applyBorder="1" applyAlignment="1" applyProtection="1">
      <alignment horizontal="center"/>
      <protection/>
    </xf>
    <xf numFmtId="41" fontId="2" fillId="0" borderId="17" xfId="19" applyNumberFormat="1" applyFont="1" applyFill="1" applyBorder="1" applyAlignment="1" applyProtection="1">
      <alignment horizontal="center"/>
      <protection/>
    </xf>
    <xf numFmtId="41" fontId="2" fillId="0" borderId="8" xfId="19" applyNumberFormat="1" applyFont="1" applyFill="1" applyBorder="1" applyAlignment="1" applyProtection="1">
      <alignment horizontal="center"/>
      <protection/>
    </xf>
    <xf numFmtId="41" fontId="5" fillId="0" borderId="16" xfId="19" applyNumberFormat="1" applyFont="1" applyFill="1" applyBorder="1" applyAlignment="1" applyProtection="1">
      <alignment horizontal="center"/>
      <protection/>
    </xf>
    <xf numFmtId="41" fontId="5" fillId="0" borderId="8" xfId="19" applyNumberFormat="1" applyFont="1" applyFill="1" applyBorder="1" applyAlignment="1" applyProtection="1">
      <alignment horizontal="center"/>
      <protection/>
    </xf>
    <xf numFmtId="41" fontId="5" fillId="0" borderId="12" xfId="19" applyNumberFormat="1" applyFont="1" applyFill="1" applyBorder="1" applyAlignment="1" applyProtection="1">
      <alignment horizontal="center"/>
      <protection/>
    </xf>
    <xf numFmtId="41" fontId="4" fillId="0" borderId="16" xfId="19" applyNumberFormat="1" applyFont="1" applyFill="1" applyBorder="1" applyAlignment="1" applyProtection="1">
      <alignment horizontal="center"/>
      <protection/>
    </xf>
    <xf numFmtId="41" fontId="2" fillId="0" borderId="12" xfId="19" applyNumberFormat="1" applyFont="1" applyFill="1" applyBorder="1" applyAlignment="1" applyProtection="1">
      <alignment horizontal="center"/>
      <protection/>
    </xf>
    <xf numFmtId="41" fontId="4" fillId="0" borderId="34" xfId="19" applyNumberFormat="1" applyFont="1" applyFill="1" applyBorder="1" applyAlignment="1" applyProtection="1">
      <alignment horizontal="center"/>
      <protection/>
    </xf>
    <xf numFmtId="41" fontId="4" fillId="0" borderId="8" xfId="19" applyNumberFormat="1" applyFont="1" applyFill="1" applyBorder="1" applyAlignment="1" applyProtection="1">
      <alignment horizontal="center"/>
      <protection/>
    </xf>
    <xf numFmtId="41" fontId="2" fillId="0" borderId="8" xfId="19" applyNumberFormat="1" applyFont="1" applyFill="1" applyBorder="1" applyAlignment="1" applyProtection="1">
      <alignment horizontal="center"/>
      <protection/>
    </xf>
    <xf numFmtId="41" fontId="4" fillId="0" borderId="15" xfId="19" applyNumberFormat="1" applyFont="1" applyFill="1" applyBorder="1" applyAlignment="1" applyProtection="1">
      <alignment horizontal="center"/>
      <protection/>
    </xf>
    <xf numFmtId="41" fontId="4" fillId="0" borderId="17" xfId="19" applyNumberFormat="1" applyFont="1" applyFill="1" applyBorder="1" applyAlignment="1" applyProtection="1">
      <alignment horizontal="center"/>
      <protection/>
    </xf>
    <xf numFmtId="41" fontId="8" fillId="0" borderId="12" xfId="19" applyNumberFormat="1" applyFont="1" applyFill="1" applyBorder="1" applyAlignment="1" applyProtection="1">
      <alignment horizontal="center"/>
      <protection/>
    </xf>
    <xf numFmtId="41" fontId="2" fillId="0" borderId="0" xfId="19" applyNumberFormat="1" applyFont="1" applyFill="1" applyBorder="1" applyAlignment="1" applyProtection="1">
      <alignment horizontal="center"/>
      <protection/>
    </xf>
    <xf numFmtId="41" fontId="8" fillId="0" borderId="17" xfId="19" applyNumberFormat="1" applyFont="1" applyFill="1" applyBorder="1" applyAlignment="1" applyProtection="1">
      <alignment horizontal="center"/>
      <protection/>
    </xf>
    <xf numFmtId="41" fontId="2" fillId="0" borderId="35" xfId="19" applyNumberFormat="1" applyFont="1" applyFill="1" applyBorder="1" applyAlignment="1" applyProtection="1">
      <alignment horizontal="center"/>
      <protection/>
    </xf>
    <xf numFmtId="41" fontId="5" fillId="0" borderId="15" xfId="19" applyNumberFormat="1" applyFont="1" applyFill="1" applyBorder="1" applyAlignment="1" applyProtection="1">
      <alignment horizontal="center"/>
      <protection/>
    </xf>
    <xf numFmtId="41" fontId="4" fillId="0" borderId="8" xfId="19" applyNumberFormat="1" applyFont="1" applyFill="1" applyBorder="1" applyAlignment="1" applyProtection="1">
      <alignment horizontal="center"/>
      <protection/>
    </xf>
    <xf numFmtId="41" fontId="2" fillId="0" borderId="17" xfId="19" applyNumberFormat="1" applyFont="1" applyFill="1" applyBorder="1" applyAlignment="1" applyProtection="1">
      <alignment horizontal="center"/>
      <protection/>
    </xf>
    <xf numFmtId="41" fontId="2" fillId="0" borderId="32" xfId="19" applyNumberFormat="1" applyFont="1" applyFill="1" applyBorder="1" applyAlignment="1" applyProtection="1">
      <alignment horizontal="center"/>
      <protection/>
    </xf>
    <xf numFmtId="41" fontId="2" fillId="0" borderId="16" xfId="19" applyNumberFormat="1" applyFont="1" applyFill="1" applyBorder="1" applyAlignment="1" applyProtection="1">
      <alignment horizontal="center"/>
      <protection/>
    </xf>
    <xf numFmtId="41" fontId="2" fillId="0" borderId="23" xfId="19" applyNumberFormat="1" applyFont="1" applyFill="1" applyBorder="1" applyAlignment="1" applyProtection="1">
      <alignment horizontal="center"/>
      <protection/>
    </xf>
    <xf numFmtId="41" fontId="2" fillId="0" borderId="15" xfId="19" applyNumberFormat="1" applyFont="1" applyFill="1" applyBorder="1" applyAlignment="1" applyProtection="1">
      <alignment horizontal="center"/>
      <protection/>
    </xf>
    <xf numFmtId="41" fontId="2" fillId="0" borderId="25" xfId="19" applyNumberFormat="1" applyFont="1" applyFill="1" applyBorder="1" applyAlignment="1" applyProtection="1">
      <alignment horizontal="center"/>
      <protection/>
    </xf>
    <xf numFmtId="41" fontId="4" fillId="0" borderId="36" xfId="19" applyNumberFormat="1" applyFont="1" applyFill="1" applyBorder="1" applyAlignment="1" applyProtection="1">
      <alignment horizontal="center"/>
      <protection/>
    </xf>
    <xf numFmtId="41" fontId="4" fillId="0" borderId="2" xfId="19" applyNumberFormat="1" applyFont="1" applyFill="1" applyBorder="1" applyAlignment="1" applyProtection="1">
      <alignment horizontal="center"/>
      <protection/>
    </xf>
    <xf numFmtId="41" fontId="4" fillId="0" borderId="8" xfId="19" applyNumberFormat="1" applyFont="1" applyFill="1" applyBorder="1" applyAlignment="1" applyProtection="1">
      <alignment horizontal="center"/>
      <protection/>
    </xf>
    <xf numFmtId="41" fontId="4" fillId="0" borderId="2" xfId="19" applyNumberFormat="1" applyFont="1" applyFill="1" applyBorder="1" applyAlignment="1" applyProtection="1">
      <alignment horizontal="center"/>
      <protection/>
    </xf>
    <xf numFmtId="41" fontId="4" fillId="0" borderId="2" xfId="19" applyNumberFormat="1" applyFont="1" applyFill="1" applyBorder="1" applyAlignment="1" applyProtection="1">
      <alignment horizontal="right"/>
      <protection/>
    </xf>
    <xf numFmtId="41" fontId="10" fillId="0" borderId="8" xfId="19" applyNumberFormat="1" applyFont="1" applyFill="1" applyBorder="1" applyAlignment="1" applyProtection="1">
      <alignment horizontal="right"/>
      <protection/>
    </xf>
    <xf numFmtId="41" fontId="11" fillId="0" borderId="8" xfId="19" applyNumberFormat="1" applyFont="1" applyFill="1" applyBorder="1" applyAlignment="1" applyProtection="1">
      <alignment/>
      <protection/>
    </xf>
    <xf numFmtId="41" fontId="3" fillId="0" borderId="8" xfId="19" applyNumberFormat="1" applyFont="1" applyFill="1" applyBorder="1" applyAlignment="1" applyProtection="1">
      <alignment horizontal="right"/>
      <protection/>
    </xf>
    <xf numFmtId="41" fontId="3" fillId="0" borderId="17" xfId="19" applyNumberFormat="1" applyFont="1" applyFill="1" applyBorder="1" applyAlignment="1" applyProtection="1">
      <alignment horizontal="right"/>
      <protection/>
    </xf>
    <xf numFmtId="41" fontId="4" fillId="0" borderId="9" xfId="19" applyNumberFormat="1" applyFont="1" applyFill="1" applyBorder="1" applyAlignment="1" applyProtection="1">
      <alignment horizontal="center" vertical="center" wrapText="1"/>
      <protection/>
    </xf>
    <xf numFmtId="41" fontId="4" fillId="0" borderId="2" xfId="19" applyNumberFormat="1" applyFont="1" applyFill="1" applyBorder="1" applyAlignment="1" applyProtection="1">
      <alignment horizontal="right"/>
      <protection/>
    </xf>
    <xf numFmtId="41" fontId="4" fillId="0" borderId="2" xfId="19" applyNumberFormat="1" applyFont="1" applyFill="1" applyBorder="1" applyAlignment="1" applyProtection="1">
      <alignment horizontal="right" vertical="center"/>
      <protection/>
    </xf>
    <xf numFmtId="41" fontId="3" fillId="0" borderId="2" xfId="19" applyNumberFormat="1" applyFont="1" applyFill="1" applyBorder="1" applyAlignment="1" applyProtection="1">
      <alignment/>
      <protection/>
    </xf>
    <xf numFmtId="0" fontId="5" fillId="0" borderId="36" xfId="19" applyNumberFormat="1" applyFont="1" applyFill="1" applyBorder="1" applyAlignment="1" applyProtection="1">
      <alignment/>
      <protection/>
    </xf>
    <xf numFmtId="0" fontId="5" fillId="0" borderId="37" xfId="19" applyNumberFormat="1" applyFont="1" applyFill="1" applyBorder="1" applyAlignment="1" applyProtection="1">
      <alignment/>
      <protection/>
    </xf>
    <xf numFmtId="41" fontId="5" fillId="0" borderId="2" xfId="19" applyNumberFormat="1" applyFont="1" applyFill="1" applyBorder="1" applyAlignment="1" applyProtection="1">
      <alignment/>
      <protection/>
    </xf>
    <xf numFmtId="0" fontId="4" fillId="0" borderId="2" xfId="19" applyNumberFormat="1" applyFont="1" applyFill="1" applyBorder="1" applyAlignment="1" applyProtection="1">
      <alignment/>
      <protection/>
    </xf>
    <xf numFmtId="41" fontId="4" fillId="0" borderId="2" xfId="19" applyNumberFormat="1" applyFont="1" applyFill="1" applyBorder="1" applyAlignment="1" applyProtection="1">
      <alignment horizontal="center"/>
      <protection/>
    </xf>
    <xf numFmtId="41" fontId="4" fillId="0" borderId="13" xfId="19" applyNumberFormat="1" applyFont="1" applyFill="1" applyBorder="1" applyAlignment="1" applyProtection="1">
      <alignment/>
      <protection/>
    </xf>
    <xf numFmtId="41" fontId="4" fillId="0" borderId="2" xfId="19" applyNumberFormat="1" applyFont="1" applyFill="1" applyBorder="1" applyAlignment="1" applyProtection="1">
      <alignment/>
      <protection/>
    </xf>
    <xf numFmtId="41" fontId="2" fillId="0" borderId="0" xfId="19" applyNumberFormat="1" applyFont="1" applyFill="1" applyBorder="1" applyAlignment="1" applyProtection="1">
      <alignment vertical="center"/>
      <protection/>
    </xf>
    <xf numFmtId="41" fontId="3" fillId="0" borderId="17" xfId="19" applyNumberFormat="1" applyFont="1" applyFill="1" applyBorder="1" applyAlignment="1" applyProtection="1">
      <alignment horizontal="center"/>
      <protection/>
    </xf>
    <xf numFmtId="0" fontId="4" fillId="0" borderId="38" xfId="19" applyNumberFormat="1" applyFont="1" applyFill="1" applyBorder="1" applyAlignment="1" applyProtection="1">
      <alignment/>
      <protection/>
    </xf>
    <xf numFmtId="0" fontId="4" fillId="0" borderId="36" xfId="19" applyNumberFormat="1" applyFont="1" applyFill="1" applyBorder="1" applyAlignment="1" applyProtection="1">
      <alignment/>
      <protection/>
    </xf>
    <xf numFmtId="0" fontId="3" fillId="0" borderId="36" xfId="19" applyNumberFormat="1" applyFont="1" applyFill="1" applyBorder="1" applyAlignment="1" applyProtection="1">
      <alignment/>
      <protection/>
    </xf>
    <xf numFmtId="41" fontId="4" fillId="0" borderId="36" xfId="19" applyNumberFormat="1" applyFont="1" applyFill="1" applyBorder="1" applyAlignment="1" applyProtection="1">
      <alignment horizontal="right"/>
      <protection/>
    </xf>
    <xf numFmtId="0" fontId="5" fillId="0" borderId="1" xfId="19" applyNumberFormat="1" applyFont="1" applyFill="1" applyBorder="1" applyAlignment="1" applyProtection="1">
      <alignment/>
      <protection/>
    </xf>
    <xf numFmtId="0" fontId="4" fillId="0" borderId="23" xfId="19" applyNumberFormat="1" applyFont="1" applyFill="1" applyBorder="1" applyAlignment="1" applyProtection="1">
      <alignment/>
      <protection/>
    </xf>
    <xf numFmtId="0" fontId="3" fillId="0" borderId="23" xfId="19" applyNumberFormat="1" applyFont="1" applyFill="1" applyBorder="1" applyAlignment="1" applyProtection="1">
      <alignment/>
      <protection/>
    </xf>
    <xf numFmtId="0" fontId="3" fillId="0" borderId="2" xfId="19" applyNumberFormat="1" applyFont="1" applyFill="1" applyBorder="1" applyAlignment="1" applyProtection="1">
      <alignment vertical="center"/>
      <protection/>
    </xf>
    <xf numFmtId="41" fontId="5" fillId="0" borderId="25" xfId="19" applyNumberFormat="1" applyFont="1" applyFill="1" applyBorder="1" applyAlignment="1" applyProtection="1">
      <alignment/>
      <protection/>
    </xf>
    <xf numFmtId="0" fontId="3" fillId="0" borderId="3" xfId="19" applyNumberFormat="1" applyFont="1" applyFill="1" applyBorder="1" applyAlignment="1" applyProtection="1">
      <alignment/>
      <protection/>
    </xf>
    <xf numFmtId="0" fontId="3" fillId="0" borderId="4" xfId="19" applyNumberFormat="1" applyFont="1" applyFill="1" applyBorder="1" applyAlignment="1" applyProtection="1">
      <alignment/>
      <protection/>
    </xf>
    <xf numFmtId="41" fontId="3" fillId="0" borderId="8" xfId="17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right"/>
      <protection/>
    </xf>
    <xf numFmtId="41" fontId="5" fillId="0" borderId="8" xfId="17" applyNumberFormat="1" applyFont="1" applyFill="1" applyBorder="1" applyAlignment="1" applyProtection="1">
      <alignment/>
      <protection/>
    </xf>
    <xf numFmtId="41" fontId="3" fillId="0" borderId="8" xfId="26" applyNumberFormat="1" applyFont="1" applyFill="1" applyBorder="1" applyAlignment="1" applyProtection="1">
      <alignment horizontal="right"/>
      <protection/>
    </xf>
    <xf numFmtId="0" fontId="3" fillId="0" borderId="8" xfId="21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0" xfId="0" applyFont="1" applyAlignment="1">
      <alignment horizontal="center"/>
    </xf>
    <xf numFmtId="41" fontId="26" fillId="0" borderId="8" xfId="21" applyNumberFormat="1" applyFont="1" applyFill="1" applyBorder="1" applyAlignment="1" applyProtection="1">
      <alignment/>
      <protection/>
    </xf>
    <xf numFmtId="41" fontId="24" fillId="0" borderId="8" xfId="26" applyNumberFormat="1" applyFont="1" applyFill="1" applyBorder="1" applyAlignment="1" applyProtection="1">
      <alignment/>
      <protection/>
    </xf>
    <xf numFmtId="41" fontId="27" fillId="0" borderId="8" xfId="21" applyNumberFormat="1" applyFont="1" applyFill="1" applyBorder="1" applyAlignment="1" applyProtection="1">
      <alignment/>
      <protection/>
    </xf>
    <xf numFmtId="41" fontId="28" fillId="0" borderId="8" xfId="21" applyNumberFormat="1" applyFont="1" applyFill="1" applyBorder="1" applyAlignment="1" applyProtection="1">
      <alignment/>
      <protection/>
    </xf>
    <xf numFmtId="41" fontId="0" fillId="2" borderId="8" xfId="21" applyNumberFormat="1" applyFont="1" applyFill="1" applyBorder="1" applyAlignment="1" applyProtection="1">
      <alignment/>
      <protection/>
    </xf>
    <xf numFmtId="41" fontId="20" fillId="0" borderId="8" xfId="21" applyNumberFormat="1" applyFont="1" applyFill="1" applyBorder="1" applyAlignment="1" applyProtection="1">
      <alignment/>
      <protection/>
    </xf>
    <xf numFmtId="41" fontId="20" fillId="0" borderId="8" xfId="21" applyNumberFormat="1" applyFont="1" applyFill="1" applyBorder="1" applyAlignment="1" applyProtection="1">
      <alignment vertical="center"/>
      <protection/>
    </xf>
    <xf numFmtId="41" fontId="16" fillId="0" borderId="0" xfId="0" applyNumberFormat="1" applyFont="1" applyAlignment="1">
      <alignment horizontal="center"/>
    </xf>
    <xf numFmtId="41" fontId="5" fillId="0" borderId="0" xfId="19" applyNumberFormat="1" applyFont="1" applyFill="1" applyBorder="1" applyAlignment="1" applyProtection="1">
      <alignment horizontal="center"/>
      <protection/>
    </xf>
    <xf numFmtId="41" fontId="2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Fill="1" applyBorder="1" applyAlignment="1" applyProtection="1">
      <alignment horizontal="right"/>
      <protection/>
    </xf>
    <xf numFmtId="41" fontId="5" fillId="0" borderId="9" xfId="23" applyNumberFormat="1" applyFont="1" applyFill="1" applyBorder="1" applyAlignment="1" applyProtection="1">
      <alignment horizontal="right"/>
      <protection/>
    </xf>
    <xf numFmtId="0" fontId="19" fillId="0" borderId="9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8" xfId="0" applyBorder="1" applyAlignment="1">
      <alignment/>
    </xf>
    <xf numFmtId="0" fontId="3" fillId="0" borderId="40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3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/>
    </xf>
    <xf numFmtId="10" fontId="0" fillId="0" borderId="44" xfId="0" applyNumberFormat="1" applyBorder="1" applyAlignment="1">
      <alignment/>
    </xf>
    <xf numFmtId="41" fontId="5" fillId="0" borderId="8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 wrapText="1"/>
    </xf>
    <xf numFmtId="41" fontId="0" fillId="0" borderId="12" xfId="0" applyNumberForma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0" fillId="0" borderId="16" xfId="0" applyNumberFormat="1" applyBorder="1" applyAlignment="1">
      <alignment/>
    </xf>
    <xf numFmtId="10" fontId="0" fillId="0" borderId="45" xfId="0" applyNumberFormat="1" applyBorder="1" applyAlignment="1">
      <alignment vertical="center"/>
    </xf>
    <xf numFmtId="0" fontId="5" fillId="0" borderId="40" xfId="0" applyFont="1" applyBorder="1" applyAlignment="1">
      <alignment/>
    </xf>
    <xf numFmtId="41" fontId="5" fillId="0" borderId="8" xfId="0" applyNumberFormat="1" applyFont="1" applyBorder="1" applyAlignment="1">
      <alignment/>
    </xf>
    <xf numFmtId="41" fontId="5" fillId="0" borderId="4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10" fontId="0" fillId="0" borderId="47" xfId="0" applyNumberFormat="1" applyBorder="1" applyAlignment="1">
      <alignment/>
    </xf>
    <xf numFmtId="41" fontId="5" fillId="0" borderId="8" xfId="0" applyNumberFormat="1" applyFont="1" applyBorder="1" applyAlignment="1">
      <alignment wrapText="1"/>
    </xf>
    <xf numFmtId="41" fontId="5" fillId="0" borderId="13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 vertical="center" wrapText="1"/>
    </xf>
    <xf numFmtId="41" fontId="5" fillId="0" borderId="15" xfId="0" applyNumberFormat="1" applyFont="1" applyBorder="1" applyAlignment="1">
      <alignment/>
    </xf>
    <xf numFmtId="0" fontId="3" fillId="0" borderId="9" xfId="0" applyFont="1" applyBorder="1" applyAlignment="1">
      <alignment vertical="center" wrapText="1"/>
    </xf>
    <xf numFmtId="41" fontId="3" fillId="0" borderId="9" xfId="0" applyNumberFormat="1" applyFont="1" applyBorder="1" applyAlignment="1">
      <alignment vertical="center"/>
    </xf>
    <xf numFmtId="41" fontId="3" fillId="0" borderId="9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0" fontId="3" fillId="0" borderId="45" xfId="0" applyNumberFormat="1" applyFont="1" applyBorder="1" applyAlignment="1">
      <alignment vertical="center"/>
    </xf>
    <xf numFmtId="41" fontId="5" fillId="0" borderId="13" xfId="0" applyNumberFormat="1" applyFont="1" applyFill="1" applyBorder="1" applyAlignment="1">
      <alignment vertical="center" wrapText="1"/>
    </xf>
    <xf numFmtId="41" fontId="5" fillId="0" borderId="50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0" fontId="0" fillId="0" borderId="51" xfId="0" applyNumberFormat="1" applyBorder="1" applyAlignment="1">
      <alignment/>
    </xf>
    <xf numFmtId="0" fontId="5" fillId="0" borderId="40" xfId="0" applyFont="1" applyBorder="1" applyAlignment="1">
      <alignment vertical="center"/>
    </xf>
    <xf numFmtId="41" fontId="5" fillId="0" borderId="28" xfId="0" applyNumberFormat="1" applyFont="1" applyBorder="1" applyAlignment="1">
      <alignment/>
    </xf>
    <xf numFmtId="41" fontId="5" fillId="0" borderId="8" xfId="0" applyNumberFormat="1" applyFont="1" applyFill="1" applyBorder="1" applyAlignment="1">
      <alignment vertical="center" wrapText="1"/>
    </xf>
    <xf numFmtId="0" fontId="5" fillId="0" borderId="52" xfId="0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1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1" xfId="0" applyFont="1" applyBorder="1" applyAlignment="1">
      <alignment/>
    </xf>
    <xf numFmtId="10" fontId="0" fillId="0" borderId="53" xfId="0" applyNumberFormat="1" applyBorder="1" applyAlignment="1">
      <alignment/>
    </xf>
    <xf numFmtId="0" fontId="3" fillId="0" borderId="54" xfId="0" applyFont="1" applyBorder="1" applyAlignment="1">
      <alignment vertical="center" wrapText="1"/>
    </xf>
    <xf numFmtId="41" fontId="3" fillId="0" borderId="5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0" fontId="3" fillId="0" borderId="5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0" fontId="6" fillId="0" borderId="53" xfId="0" applyNumberFormat="1" applyFont="1" applyBorder="1" applyAlignment="1">
      <alignment vertical="center"/>
    </xf>
    <xf numFmtId="10" fontId="0" fillId="0" borderId="0" xfId="0" applyNumberFormat="1" applyBorder="1" applyAlignment="1">
      <alignment/>
    </xf>
    <xf numFmtId="0" fontId="0" fillId="0" borderId="52" xfId="0" applyBorder="1" applyAlignment="1">
      <alignment/>
    </xf>
    <xf numFmtId="0" fontId="3" fillId="0" borderId="5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41" fontId="0" fillId="0" borderId="8" xfId="0" applyNumberFormat="1" applyBorder="1" applyAlignment="1">
      <alignment/>
    </xf>
    <xf numFmtId="0" fontId="0" fillId="0" borderId="55" xfId="0" applyBorder="1" applyAlignment="1">
      <alignment/>
    </xf>
    <xf numFmtId="0" fontId="3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41" fontId="3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6" fillId="0" borderId="56" xfId="0" applyFont="1" applyBorder="1" applyAlignment="1">
      <alignment/>
    </xf>
    <xf numFmtId="3" fontId="16" fillId="0" borderId="56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7" xfId="0" applyFont="1" applyBorder="1" applyAlignment="1">
      <alignment/>
    </xf>
    <xf numFmtId="3" fontId="16" fillId="0" borderId="57" xfId="0" applyNumberFormat="1" applyFont="1" applyBorder="1" applyAlignment="1">
      <alignment/>
    </xf>
    <xf numFmtId="0" fontId="16" fillId="0" borderId="57" xfId="0" applyFont="1" applyFill="1" applyBorder="1" applyAlignment="1">
      <alignment/>
    </xf>
    <xf numFmtId="3" fontId="16" fillId="0" borderId="57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58" xfId="0" applyNumberFormat="1" applyFont="1" applyFill="1" applyBorder="1" applyAlignment="1">
      <alignment/>
    </xf>
    <xf numFmtId="0" fontId="16" fillId="0" borderId="9" xfId="0" applyFont="1" applyBorder="1" applyAlignment="1">
      <alignment/>
    </xf>
    <xf numFmtId="3" fontId="16" fillId="0" borderId="9" xfId="0" applyNumberFormat="1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4" fillId="0" borderId="0" xfId="18" applyFont="1" applyAlignment="1">
      <alignment horizontal="center"/>
      <protection/>
    </xf>
    <xf numFmtId="41" fontId="24" fillId="0" borderId="0" xfId="18" applyNumberFormat="1" applyFont="1" applyAlignment="1">
      <alignment horizontal="center"/>
      <protection/>
    </xf>
    <xf numFmtId="0" fontId="0" fillId="0" borderId="0" xfId="18">
      <alignment/>
      <protection/>
    </xf>
    <xf numFmtId="41" fontId="0" fillId="0" borderId="0" xfId="18" applyNumberFormat="1">
      <alignment/>
      <protection/>
    </xf>
    <xf numFmtId="0" fontId="24" fillId="0" borderId="0" xfId="18" applyFont="1" applyBorder="1">
      <alignment/>
      <protection/>
    </xf>
    <xf numFmtId="41" fontId="24" fillId="0" borderId="0" xfId="18" applyNumberFormat="1" applyFont="1" applyBorder="1">
      <alignment/>
      <protection/>
    </xf>
    <xf numFmtId="41" fontId="24" fillId="0" borderId="0" xfId="18" applyNumberFormat="1" applyFont="1">
      <alignment/>
      <protection/>
    </xf>
    <xf numFmtId="0" fontId="24" fillId="0" borderId="0" xfId="18" applyFont="1">
      <alignment/>
      <protection/>
    </xf>
    <xf numFmtId="0" fontId="0" fillId="0" borderId="0" xfId="18" applyBorder="1">
      <alignment/>
      <protection/>
    </xf>
    <xf numFmtId="41" fontId="0" fillId="0" borderId="0" xfId="18" applyNumberFormat="1" applyBorder="1">
      <alignment/>
      <protection/>
    </xf>
    <xf numFmtId="14" fontId="24" fillId="0" borderId="0" xfId="18" applyNumberFormat="1" applyFont="1" applyBorder="1" applyAlignment="1">
      <alignment horizontal="center"/>
      <protection/>
    </xf>
    <xf numFmtId="41" fontId="24" fillId="0" borderId="0" xfId="18" applyNumberFormat="1" applyFont="1" applyBorder="1" applyAlignment="1">
      <alignment horizontal="center"/>
      <protection/>
    </xf>
    <xf numFmtId="41" fontId="0" fillId="0" borderId="0" xfId="18" applyNumberFormat="1" applyFont="1" applyBorder="1">
      <alignment/>
      <protection/>
    </xf>
    <xf numFmtId="14" fontId="24" fillId="0" borderId="0" xfId="18" applyNumberFormat="1" applyFont="1" applyAlignment="1">
      <alignment horizontal="center"/>
      <protection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3" fontId="16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3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0" borderId="0" xfId="22">
      <alignment/>
      <protection/>
    </xf>
    <xf numFmtId="41" fontId="0" fillId="0" borderId="0" xfId="22" applyNumberFormat="1">
      <alignment/>
      <protection/>
    </xf>
    <xf numFmtId="0" fontId="25" fillId="0" borderId="0" xfId="22" applyFont="1">
      <alignment/>
      <protection/>
    </xf>
    <xf numFmtId="41" fontId="25" fillId="0" borderId="0" xfId="22" applyNumberFormat="1" applyFont="1">
      <alignment/>
      <protection/>
    </xf>
    <xf numFmtId="0" fontId="24" fillId="0" borderId="0" xfId="22" applyFont="1">
      <alignment/>
      <protection/>
    </xf>
    <xf numFmtId="41" fontId="24" fillId="0" borderId="0" xfId="22" applyNumberFormat="1" applyFont="1">
      <alignment/>
      <protection/>
    </xf>
    <xf numFmtId="0" fontId="27" fillId="0" borderId="0" xfId="22" applyFont="1">
      <alignment/>
      <protection/>
    </xf>
    <xf numFmtId="41" fontId="27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28" fillId="0" borderId="0" xfId="22" applyFont="1">
      <alignment/>
      <protection/>
    </xf>
    <xf numFmtId="41" fontId="28" fillId="0" borderId="0" xfId="22" applyNumberFormat="1" applyFont="1">
      <alignment/>
      <protection/>
    </xf>
    <xf numFmtId="0" fontId="0" fillId="0" borderId="0" xfId="22" applyFont="1">
      <alignment/>
      <protection/>
    </xf>
    <xf numFmtId="41" fontId="0" fillId="0" borderId="0" xfId="22" applyNumberFormat="1" applyFont="1">
      <alignment/>
      <protection/>
    </xf>
    <xf numFmtId="41" fontId="24" fillId="0" borderId="0" xfId="22" applyNumberFormat="1" applyFont="1">
      <alignment/>
      <protection/>
    </xf>
    <xf numFmtId="0" fontId="24" fillId="0" borderId="0" xfId="22" applyFont="1">
      <alignment/>
      <protection/>
    </xf>
    <xf numFmtId="41" fontId="24" fillId="0" borderId="0" xfId="22" applyNumberFormat="1" applyFont="1" applyAlignment="1">
      <alignment horizontal="center"/>
      <protection/>
    </xf>
    <xf numFmtId="41" fontId="0" fillId="0" borderId="0" xfId="22" applyNumberFormat="1" applyFont="1" applyAlignment="1">
      <alignment horizontal="right"/>
      <protection/>
    </xf>
    <xf numFmtId="9" fontId="2" fillId="0" borderId="0" xfId="19" applyNumberFormat="1" applyFont="1" applyFill="1" applyBorder="1" applyAlignment="1" applyProtection="1">
      <alignment/>
      <protection/>
    </xf>
    <xf numFmtId="9" fontId="2" fillId="0" borderId="8" xfId="26" applyFont="1" applyFill="1" applyBorder="1" applyAlignment="1" applyProtection="1">
      <alignment horizontal="right"/>
      <protection/>
    </xf>
    <xf numFmtId="41" fontId="4" fillId="0" borderId="27" xfId="19" applyNumberFormat="1" applyFont="1" applyFill="1" applyBorder="1" applyAlignment="1" applyProtection="1">
      <alignment horizontal="center"/>
      <protection/>
    </xf>
    <xf numFmtId="9" fontId="4" fillId="0" borderId="8" xfId="26" applyFont="1" applyFill="1" applyBorder="1" applyAlignment="1" applyProtection="1">
      <alignment horizontal="right"/>
      <protection/>
    </xf>
    <xf numFmtId="9" fontId="4" fillId="0" borderId="0" xfId="19" applyNumberFormat="1" applyFont="1" applyFill="1" applyBorder="1" applyAlignment="1" applyProtection="1">
      <alignment/>
      <protection/>
    </xf>
    <xf numFmtId="9" fontId="4" fillId="0" borderId="12" xfId="26" applyFont="1" applyFill="1" applyBorder="1" applyAlignment="1" applyProtection="1">
      <alignment horizontal="right"/>
      <protection/>
    </xf>
    <xf numFmtId="9" fontId="4" fillId="0" borderId="59" xfId="26" applyFont="1" applyFill="1" applyBorder="1" applyAlignment="1" applyProtection="1">
      <alignment horizontal="right"/>
      <protection/>
    </xf>
    <xf numFmtId="9" fontId="2" fillId="0" borderId="0" xfId="19" applyNumberFormat="1" applyFont="1" applyFill="1" applyBorder="1" applyAlignment="1" applyProtection="1">
      <alignment vertical="center"/>
      <protection/>
    </xf>
    <xf numFmtId="9" fontId="2" fillId="0" borderId="16" xfId="26" applyFont="1" applyFill="1" applyBorder="1" applyAlignment="1" applyProtection="1">
      <alignment horizontal="right"/>
      <protection/>
    </xf>
    <xf numFmtId="41" fontId="2" fillId="0" borderId="27" xfId="19" applyNumberFormat="1" applyFont="1" applyFill="1" applyBorder="1" applyAlignment="1" applyProtection="1">
      <alignment horizontal="center"/>
      <protection/>
    </xf>
    <xf numFmtId="9" fontId="2" fillId="0" borderId="12" xfId="26" applyFont="1" applyFill="1" applyBorder="1" applyAlignment="1" applyProtection="1">
      <alignment horizontal="right"/>
      <protection/>
    </xf>
    <xf numFmtId="41" fontId="2" fillId="0" borderId="28" xfId="19" applyNumberFormat="1" applyFont="1" applyFill="1" applyBorder="1" applyAlignment="1" applyProtection="1">
      <alignment horizontal="right"/>
      <protection/>
    </xf>
    <xf numFmtId="41" fontId="8" fillId="0" borderId="30" xfId="19" applyNumberFormat="1" applyFont="1" applyFill="1" applyBorder="1" applyAlignment="1" applyProtection="1">
      <alignment/>
      <protection/>
    </xf>
    <xf numFmtId="9" fontId="2" fillId="0" borderId="59" xfId="26" applyFont="1" applyFill="1" applyBorder="1" applyAlignment="1" applyProtection="1">
      <alignment horizontal="right"/>
      <protection/>
    </xf>
    <xf numFmtId="41" fontId="9" fillId="0" borderId="31" xfId="19" applyNumberFormat="1" applyFont="1" applyFill="1" applyBorder="1" applyAlignment="1" applyProtection="1">
      <alignment/>
      <protection/>
    </xf>
    <xf numFmtId="41" fontId="2" fillId="0" borderId="60" xfId="19" applyNumberFormat="1" applyFont="1" applyFill="1" applyBorder="1" applyAlignment="1" applyProtection="1">
      <alignment/>
      <protection/>
    </xf>
    <xf numFmtId="9" fontId="2" fillId="0" borderId="13" xfId="26" applyFont="1" applyFill="1" applyBorder="1" applyAlignment="1" applyProtection="1">
      <alignment horizontal="right"/>
      <protection/>
    </xf>
    <xf numFmtId="41" fontId="2" fillId="0" borderId="1" xfId="19" applyNumberFormat="1" applyFont="1" applyFill="1" applyBorder="1" applyAlignment="1" applyProtection="1">
      <alignment/>
      <protection/>
    </xf>
    <xf numFmtId="9" fontId="2" fillId="0" borderId="9" xfId="26" applyFont="1" applyFill="1" applyBorder="1" applyAlignment="1" applyProtection="1">
      <alignment horizontal="right"/>
      <protection/>
    </xf>
    <xf numFmtId="9" fontId="2" fillId="0" borderId="0" xfId="19" applyNumberFormat="1" applyFont="1" applyFill="1" applyBorder="1" applyAlignment="1" applyProtection="1">
      <alignment horizontal="center"/>
      <protection/>
    </xf>
    <xf numFmtId="41" fontId="4" fillId="0" borderId="27" xfId="19" applyNumberFormat="1" applyFont="1" applyFill="1" applyBorder="1" applyAlignment="1" applyProtection="1">
      <alignment/>
      <protection/>
    </xf>
    <xf numFmtId="9" fontId="4" fillId="0" borderId="8" xfId="26" applyFont="1" applyFill="1" applyBorder="1" applyAlignment="1" applyProtection="1">
      <alignment horizontal="right"/>
      <protection/>
    </xf>
    <xf numFmtId="41" fontId="3" fillId="0" borderId="15" xfId="19" applyNumberFormat="1" applyFont="1" applyFill="1" applyBorder="1" applyAlignment="1" applyProtection="1">
      <alignment horizontal="center"/>
      <protection/>
    </xf>
    <xf numFmtId="41" fontId="3" fillId="0" borderId="30" xfId="19" applyNumberFormat="1" applyFont="1" applyFill="1" applyBorder="1" applyAlignment="1" applyProtection="1">
      <alignment/>
      <protection/>
    </xf>
    <xf numFmtId="9" fontId="4" fillId="0" borderId="59" xfId="26" applyFont="1" applyFill="1" applyBorder="1" applyAlignment="1" applyProtection="1">
      <alignment horizontal="right"/>
      <protection/>
    </xf>
    <xf numFmtId="41" fontId="5" fillId="0" borderId="31" xfId="19" applyNumberFormat="1" applyFont="1" applyFill="1" applyBorder="1" applyAlignment="1" applyProtection="1">
      <alignment/>
      <protection/>
    </xf>
    <xf numFmtId="41" fontId="10" fillId="0" borderId="8" xfId="19" applyNumberFormat="1" applyFont="1" applyFill="1" applyBorder="1" applyAlignment="1" applyProtection="1">
      <alignment horizontal="center"/>
      <protection/>
    </xf>
    <xf numFmtId="41" fontId="10" fillId="0" borderId="27" xfId="19" applyNumberFormat="1" applyFont="1" applyFill="1" applyBorder="1" applyAlignment="1" applyProtection="1">
      <alignment horizontal="right"/>
      <protection/>
    </xf>
    <xf numFmtId="41" fontId="4" fillId="0" borderId="27" xfId="19" applyNumberFormat="1" applyFont="1" applyFill="1" applyBorder="1" applyAlignment="1" applyProtection="1">
      <alignment horizontal="right"/>
      <protection/>
    </xf>
    <xf numFmtId="41" fontId="4" fillId="0" borderId="27" xfId="19" applyNumberFormat="1" applyFont="1" applyFill="1" applyBorder="1" applyAlignment="1" applyProtection="1">
      <alignment horizontal="right"/>
      <protection/>
    </xf>
    <xf numFmtId="41" fontId="4" fillId="0" borderId="27" xfId="19" applyNumberFormat="1" applyFont="1" applyFill="1" applyBorder="1" applyAlignment="1" applyProtection="1">
      <alignment horizontal="center"/>
      <protection/>
    </xf>
    <xf numFmtId="41" fontId="3" fillId="0" borderId="27" xfId="19" applyNumberFormat="1" applyFont="1" applyFill="1" applyBorder="1" applyAlignment="1" applyProtection="1">
      <alignment/>
      <protection/>
    </xf>
    <xf numFmtId="0" fontId="4" fillId="0" borderId="12" xfId="19" applyNumberFormat="1" applyFont="1" applyFill="1" applyBorder="1" applyAlignment="1" applyProtection="1">
      <alignment/>
      <protection/>
    </xf>
    <xf numFmtId="0" fontId="3" fillId="0" borderId="12" xfId="19" applyNumberFormat="1" applyFont="1" applyFill="1" applyBorder="1" applyAlignment="1" applyProtection="1">
      <alignment/>
      <protection/>
    </xf>
    <xf numFmtId="41" fontId="3" fillId="0" borderId="12" xfId="19" applyNumberFormat="1" applyFont="1" applyFill="1" applyBorder="1" applyAlignment="1" applyProtection="1">
      <alignment/>
      <protection/>
    </xf>
    <xf numFmtId="41" fontId="4" fillId="0" borderId="12" xfId="19" applyNumberFormat="1" applyFont="1" applyFill="1" applyBorder="1" applyAlignment="1" applyProtection="1">
      <alignment horizontal="center"/>
      <protection/>
    </xf>
    <xf numFmtId="41" fontId="3" fillId="0" borderId="28" xfId="19" applyNumberFormat="1" applyFont="1" applyFill="1" applyBorder="1" applyAlignment="1" applyProtection="1">
      <alignment/>
      <protection/>
    </xf>
    <xf numFmtId="0" fontId="5" fillId="0" borderId="61" xfId="19" applyNumberFormat="1" applyFont="1" applyFill="1" applyBorder="1" applyAlignment="1" applyProtection="1">
      <alignment/>
      <protection/>
    </xf>
    <xf numFmtId="0" fontId="5" fillId="0" borderId="62" xfId="19" applyNumberFormat="1" applyFont="1" applyFill="1" applyBorder="1" applyAlignment="1" applyProtection="1">
      <alignment/>
      <protection/>
    </xf>
    <xf numFmtId="9" fontId="2" fillId="0" borderId="63" xfId="19" applyNumberFormat="1" applyFont="1" applyFill="1" applyBorder="1" applyAlignment="1" applyProtection="1">
      <alignment/>
      <protection/>
    </xf>
    <xf numFmtId="41" fontId="3" fillId="0" borderId="31" xfId="19" applyNumberFormat="1" applyFont="1" applyFill="1" applyBorder="1" applyAlignment="1" applyProtection="1">
      <alignment horizontal="center"/>
      <protection/>
    </xf>
    <xf numFmtId="41" fontId="5" fillId="0" borderId="27" xfId="19" applyNumberFormat="1" applyFont="1" applyFill="1" applyBorder="1" applyAlignment="1" applyProtection="1">
      <alignment horizontal="center"/>
      <protection/>
    </xf>
    <xf numFmtId="41" fontId="3" fillId="0" borderId="27" xfId="19" applyNumberFormat="1" applyFont="1" applyFill="1" applyBorder="1" applyAlignment="1" applyProtection="1">
      <alignment horizontal="right"/>
      <protection/>
    </xf>
    <xf numFmtId="41" fontId="5" fillId="0" borderId="27" xfId="19" applyNumberFormat="1" applyFont="1" applyFill="1" applyBorder="1" applyAlignment="1" applyProtection="1">
      <alignment/>
      <protection/>
    </xf>
    <xf numFmtId="41" fontId="5" fillId="0" borderId="28" xfId="19" applyNumberFormat="1" applyFont="1" applyFill="1" applyBorder="1" applyAlignment="1" applyProtection="1">
      <alignment/>
      <protection/>
    </xf>
    <xf numFmtId="41" fontId="5" fillId="0" borderId="64" xfId="19" applyNumberFormat="1" applyFont="1" applyFill="1" applyBorder="1" applyAlignment="1" applyProtection="1">
      <alignment/>
      <protection/>
    </xf>
    <xf numFmtId="41" fontId="4" fillId="0" borderId="36" xfId="19" applyNumberFormat="1" applyFont="1" applyFill="1" applyBorder="1" applyAlignment="1" applyProtection="1">
      <alignment horizontal="center"/>
      <protection/>
    </xf>
    <xf numFmtId="41" fontId="3" fillId="0" borderId="36" xfId="19" applyNumberFormat="1" applyFont="1" applyFill="1" applyBorder="1" applyAlignment="1" applyProtection="1">
      <alignment/>
      <protection/>
    </xf>
    <xf numFmtId="41" fontId="2" fillId="0" borderId="26" xfId="19" applyNumberFormat="1" applyFont="1" applyFill="1" applyBorder="1" applyAlignment="1" applyProtection="1">
      <alignment/>
      <protection/>
    </xf>
    <xf numFmtId="41" fontId="2" fillId="0" borderId="27" xfId="19" applyNumberFormat="1" applyFont="1" applyFill="1" applyBorder="1" applyAlignment="1" applyProtection="1">
      <alignment/>
      <protection/>
    </xf>
    <xf numFmtId="41" fontId="2" fillId="0" borderId="28" xfId="19" applyNumberFormat="1" applyFont="1" applyFill="1" applyBorder="1" applyAlignment="1" applyProtection="1">
      <alignment/>
      <protection/>
    </xf>
    <xf numFmtId="41" fontId="2" fillId="0" borderId="30" xfId="19" applyNumberFormat="1" applyFont="1" applyFill="1" applyBorder="1" applyAlignment="1" applyProtection="1">
      <alignment/>
      <protection/>
    </xf>
    <xf numFmtId="41" fontId="2" fillId="0" borderId="30" xfId="19" applyNumberFormat="1" applyFont="1" applyFill="1" applyBorder="1" applyAlignment="1" applyProtection="1">
      <alignment/>
      <protection/>
    </xf>
    <xf numFmtId="41" fontId="2" fillId="0" borderId="31" xfId="19" applyNumberFormat="1" applyFont="1" applyFill="1" applyBorder="1" applyAlignment="1" applyProtection="1">
      <alignment/>
      <protection/>
    </xf>
    <xf numFmtId="9" fontId="2" fillId="0" borderId="29" xfId="19" applyNumberFormat="1" applyFont="1" applyFill="1" applyBorder="1" applyAlignment="1" applyProtection="1">
      <alignment/>
      <protection/>
    </xf>
    <xf numFmtId="41" fontId="2" fillId="0" borderId="27" xfId="19" applyNumberFormat="1" applyFont="1" applyFill="1" applyBorder="1" applyAlignment="1" applyProtection="1">
      <alignment/>
      <protection/>
    </xf>
    <xf numFmtId="41" fontId="4" fillId="0" borderId="31" xfId="19" applyNumberFormat="1" applyFont="1" applyFill="1" applyBorder="1" applyAlignment="1" applyProtection="1">
      <alignment/>
      <protection/>
    </xf>
    <xf numFmtId="9" fontId="4" fillId="0" borderId="16" xfId="26" applyFont="1" applyFill="1" applyBorder="1" applyAlignment="1" applyProtection="1">
      <alignment horizontal="right"/>
      <protection/>
    </xf>
    <xf numFmtId="41" fontId="4" fillId="0" borderId="27" xfId="19" applyNumberFormat="1" applyFont="1" applyFill="1" applyBorder="1" applyAlignment="1" applyProtection="1">
      <alignment/>
      <protection/>
    </xf>
    <xf numFmtId="41" fontId="4" fillId="0" borderId="2" xfId="19" applyNumberFormat="1" applyFont="1" applyFill="1" applyBorder="1" applyAlignment="1" applyProtection="1">
      <alignment horizontal="center" vertical="center"/>
      <protection/>
    </xf>
    <xf numFmtId="9" fontId="4" fillId="0" borderId="5" xfId="26" applyFont="1" applyFill="1" applyBorder="1" applyAlignment="1" applyProtection="1">
      <alignment horizontal="right"/>
      <protection/>
    </xf>
    <xf numFmtId="41" fontId="0" fillId="0" borderId="12" xfId="21" applyNumberFormat="1" applyFont="1" applyFill="1" applyBorder="1" applyAlignment="1" applyProtection="1">
      <alignment/>
      <protection/>
    </xf>
    <xf numFmtId="3" fontId="3" fillId="0" borderId="27" xfId="26" applyNumberFormat="1" applyFont="1" applyFill="1" applyBorder="1" applyAlignment="1" applyProtection="1">
      <alignment horizontal="center" vertical="center" wrapText="1"/>
      <protection/>
    </xf>
    <xf numFmtId="41" fontId="24" fillId="0" borderId="8" xfId="19" applyNumberFormat="1" applyFont="1" applyFill="1" applyBorder="1" applyAlignment="1" applyProtection="1">
      <alignment horizontal="center" vertical="center" wrapText="1"/>
      <protection/>
    </xf>
    <xf numFmtId="41" fontId="24" fillId="0" borderId="14" xfId="19" applyNumberFormat="1" applyFont="1" applyFill="1" applyBorder="1" applyAlignment="1" applyProtection="1">
      <alignment horizontal="center" vertical="center" wrapText="1"/>
      <protection/>
    </xf>
    <xf numFmtId="0" fontId="3" fillId="0" borderId="14" xfId="21" applyNumberFormat="1" applyFont="1" applyFill="1" applyBorder="1" applyAlignment="1" applyProtection="1">
      <alignment horizontal="center" vertical="center" wrapText="1"/>
      <protection/>
    </xf>
    <xf numFmtId="41" fontId="0" fillId="0" borderId="16" xfId="21" applyNumberFormat="1" applyFont="1" applyFill="1" applyBorder="1" applyAlignment="1" applyProtection="1">
      <alignment/>
      <protection/>
    </xf>
    <xf numFmtId="9" fontId="0" fillId="0" borderId="16" xfId="26" applyFont="1" applyFill="1" applyBorder="1" applyAlignment="1" applyProtection="1">
      <alignment/>
      <protection/>
    </xf>
    <xf numFmtId="41" fontId="3" fillId="0" borderId="12" xfId="21" applyNumberFormat="1" applyFont="1" applyFill="1" applyBorder="1" applyAlignment="1" applyProtection="1">
      <alignment/>
      <protection/>
    </xf>
    <xf numFmtId="41" fontId="24" fillId="0" borderId="12" xfId="21" applyNumberFormat="1" applyFont="1" applyFill="1" applyBorder="1" applyAlignment="1" applyProtection="1">
      <alignment/>
      <protection/>
    </xf>
    <xf numFmtId="41" fontId="3" fillId="0" borderId="12" xfId="26" applyNumberFormat="1" applyFont="1" applyFill="1" applyBorder="1" applyAlignment="1" applyProtection="1">
      <alignment horizontal="right"/>
      <protection/>
    </xf>
    <xf numFmtId="41" fontId="24" fillId="0" borderId="8" xfId="26" applyNumberFormat="1" applyFont="1" applyFill="1" applyBorder="1" applyAlignment="1" applyProtection="1">
      <alignment horizontal="right"/>
      <protection/>
    </xf>
    <xf numFmtId="41" fontId="3" fillId="0" borderId="8" xfId="26" applyNumberFormat="1" applyFont="1" applyFill="1" applyBorder="1" applyAlignment="1" applyProtection="1">
      <alignment horizontal="center"/>
      <protection/>
    </xf>
    <xf numFmtId="0" fontId="16" fillId="0" borderId="0" xfId="20" applyFont="1">
      <alignment/>
      <protection/>
    </xf>
    <xf numFmtId="41" fontId="20" fillId="0" borderId="0" xfId="20" applyNumberFormat="1" applyFont="1">
      <alignment/>
      <protection/>
    </xf>
    <xf numFmtId="0" fontId="20" fillId="0" borderId="0" xfId="20" applyFont="1">
      <alignment/>
      <protection/>
    </xf>
    <xf numFmtId="0" fontId="0" fillId="0" borderId="0" xfId="20">
      <alignment/>
      <protection/>
    </xf>
    <xf numFmtId="0" fontId="16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wrapText="1"/>
      <protection/>
    </xf>
    <xf numFmtId="41" fontId="0" fillId="0" borderId="0" xfId="20" applyNumberFormat="1" applyFont="1" applyAlignment="1">
      <alignment horizontal="center" wrapText="1"/>
      <protection/>
    </xf>
    <xf numFmtId="0" fontId="0" fillId="0" borderId="0" xfId="20" applyFont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41" fontId="16" fillId="0" borderId="0" xfId="20" applyNumberFormat="1" applyFont="1">
      <alignment/>
      <protection/>
    </xf>
    <xf numFmtId="41" fontId="20" fillId="0" borderId="0" xfId="20" applyNumberFormat="1" applyFont="1">
      <alignment/>
      <protection/>
    </xf>
    <xf numFmtId="0" fontId="19" fillId="0" borderId="0" xfId="20" applyFont="1">
      <alignment/>
      <protection/>
    </xf>
    <xf numFmtId="41" fontId="19" fillId="0" borderId="0" xfId="20" applyNumberFormat="1" applyFont="1">
      <alignment/>
      <protection/>
    </xf>
    <xf numFmtId="41" fontId="25" fillId="0" borderId="0" xfId="20" applyNumberFormat="1" applyFont="1">
      <alignment/>
      <protection/>
    </xf>
    <xf numFmtId="41" fontId="25" fillId="0" borderId="0" xfId="20" applyNumberFormat="1" applyFont="1">
      <alignment/>
      <protection/>
    </xf>
    <xf numFmtId="0" fontId="16" fillId="0" borderId="0" xfId="20" applyFont="1" applyAlignment="1">
      <alignment horizontal="left"/>
      <protection/>
    </xf>
    <xf numFmtId="0" fontId="16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20" applyAlignment="1">
      <alignment horizontal="center"/>
      <protection/>
    </xf>
    <xf numFmtId="3" fontId="16" fillId="0" borderId="0" xfId="20" applyNumberFormat="1" applyFont="1" applyAlignment="1">
      <alignment horizontal="center"/>
      <protection/>
    </xf>
    <xf numFmtId="3" fontId="19" fillId="0" borderId="0" xfId="20" applyNumberFormat="1" applyFont="1" applyAlignment="1">
      <alignment horizontal="center"/>
      <protection/>
    </xf>
    <xf numFmtId="0" fontId="2" fillId="0" borderId="9" xfId="23" applyNumberFormat="1" applyFont="1" applyFill="1" applyBorder="1" applyAlignment="1" applyProtection="1">
      <alignment horizontal="center" vertical="center" wrapText="1"/>
      <protection/>
    </xf>
    <xf numFmtId="0" fontId="2" fillId="0" borderId="9" xfId="23" applyNumberFormat="1" applyFont="1" applyFill="1" applyBorder="1" applyAlignment="1" applyProtection="1">
      <alignment/>
      <protection/>
    </xf>
    <xf numFmtId="0" fontId="2" fillId="0" borderId="9" xfId="23" applyNumberFormat="1" applyFont="1" applyFill="1" applyBorder="1" applyAlignment="1" applyProtection="1">
      <alignment vertical="center"/>
      <protection/>
    </xf>
    <xf numFmtId="41" fontId="2" fillId="0" borderId="9" xfId="23" applyNumberFormat="1" applyFont="1" applyFill="1" applyBorder="1" applyAlignment="1" applyProtection="1">
      <alignment horizontal="right" vertical="center" wrapText="1"/>
      <protection/>
    </xf>
    <xf numFmtId="0" fontId="32" fillId="0" borderId="0" xfId="20" applyFont="1" applyAlignment="1">
      <alignment horizontal="center" wrapText="1"/>
      <protection/>
    </xf>
    <xf numFmtId="41" fontId="5" fillId="0" borderId="5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3" fillId="0" borderId="10" xfId="0" applyFont="1" applyBorder="1" applyAlignment="1">
      <alignment wrapText="1"/>
    </xf>
    <xf numFmtId="41" fontId="0" fillId="0" borderId="16" xfId="0" applyNumberFormat="1" applyBorder="1" applyAlignment="1">
      <alignment/>
    </xf>
    <xf numFmtId="41" fontId="3" fillId="0" borderId="8" xfId="0" applyNumberFormat="1" applyFont="1" applyBorder="1" applyAlignment="1">
      <alignment vertical="center"/>
    </xf>
    <xf numFmtId="41" fontId="0" fillId="0" borderId="12" xfId="0" applyNumberFormat="1" applyBorder="1" applyAlignment="1">
      <alignment vertical="center" wrapText="1"/>
    </xf>
    <xf numFmtId="41" fontId="0" fillId="0" borderId="16" xfId="0" applyNumberFormat="1" applyBorder="1" applyAlignment="1">
      <alignment vertical="center" wrapText="1"/>
    </xf>
    <xf numFmtId="41" fontId="0" fillId="0" borderId="44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0" fillId="0" borderId="47" xfId="0" applyNumberFormat="1" applyBorder="1" applyAlignment="1">
      <alignment vertical="center"/>
    </xf>
    <xf numFmtId="41" fontId="0" fillId="0" borderId="47" xfId="0" applyNumberFormat="1" applyBorder="1" applyAlignment="1">
      <alignment vertical="center" wrapText="1"/>
    </xf>
    <xf numFmtId="41" fontId="3" fillId="0" borderId="47" xfId="0" applyNumberFormat="1" applyFont="1" applyFill="1" applyBorder="1" applyAlignment="1">
      <alignment vertical="center" wrapText="1"/>
    </xf>
    <xf numFmtId="41" fontId="0" fillId="0" borderId="53" xfId="0" applyNumberFormat="1" applyBorder="1" applyAlignment="1">
      <alignment/>
    </xf>
    <xf numFmtId="0" fontId="6" fillId="0" borderId="49" xfId="0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6" fillId="0" borderId="6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/>
    </xf>
    <xf numFmtId="41" fontId="3" fillId="0" borderId="66" xfId="0" applyNumberFormat="1" applyFont="1" applyBorder="1" applyAlignment="1">
      <alignment vertical="center"/>
    </xf>
    <xf numFmtId="41" fontId="5" fillId="0" borderId="51" xfId="0" applyNumberFormat="1" applyFont="1" applyBorder="1" applyAlignment="1">
      <alignment/>
    </xf>
    <xf numFmtId="41" fontId="5" fillId="0" borderId="53" xfId="0" applyNumberFormat="1" applyFont="1" applyBorder="1" applyAlignment="1">
      <alignment/>
    </xf>
    <xf numFmtId="41" fontId="4" fillId="3" borderId="9" xfId="23" applyNumberFormat="1" applyFont="1" applyFill="1" applyBorder="1" applyAlignment="1" applyProtection="1">
      <alignment vertical="center"/>
      <protection/>
    </xf>
    <xf numFmtId="41" fontId="2" fillId="0" borderId="9" xfId="23" applyNumberFormat="1" applyFont="1" applyFill="1" applyBorder="1" applyAlignment="1" applyProtection="1">
      <alignment/>
      <protection/>
    </xf>
    <xf numFmtId="41" fontId="5" fillId="0" borderId="9" xfId="0" applyNumberFormat="1" applyFont="1" applyBorder="1" applyAlignment="1">
      <alignment/>
    </xf>
    <xf numFmtId="41" fontId="11" fillId="0" borderId="9" xfId="23" applyNumberFormat="1" applyFont="1" applyFill="1" applyBorder="1" applyAlignment="1" applyProtection="1">
      <alignment/>
      <protection/>
    </xf>
    <xf numFmtId="41" fontId="2" fillId="0" borderId="9" xfId="23" applyNumberFormat="1" applyFont="1" applyBorder="1">
      <alignment/>
      <protection/>
    </xf>
    <xf numFmtId="41" fontId="4" fillId="3" borderId="9" xfId="23" applyNumberFormat="1" applyFont="1" applyFill="1" applyBorder="1" applyAlignment="1" applyProtection="1">
      <alignment horizontal="right" vertical="center"/>
      <protection/>
    </xf>
    <xf numFmtId="41" fontId="2" fillId="0" borderId="0" xfId="23" applyNumberFormat="1" applyFont="1" applyFill="1" applyBorder="1" applyAlignment="1" applyProtection="1">
      <alignment/>
      <protection/>
    </xf>
    <xf numFmtId="41" fontId="2" fillId="0" borderId="0" xfId="23" applyNumberFormat="1" applyFont="1" applyFill="1" applyBorder="1" applyAlignment="1" applyProtection="1">
      <alignment horizontal="right"/>
      <protection/>
    </xf>
    <xf numFmtId="41" fontId="5" fillId="0" borderId="0" xfId="23" applyNumberFormat="1" applyFont="1" applyFill="1" applyBorder="1" applyAlignment="1" applyProtection="1">
      <alignment/>
      <protection/>
    </xf>
    <xf numFmtId="41" fontId="5" fillId="0" borderId="9" xfId="0" applyNumberFormat="1" applyFont="1" applyBorder="1" applyAlignment="1">
      <alignment horizontal="right"/>
    </xf>
    <xf numFmtId="41" fontId="2" fillId="0" borderId="9" xfId="23" applyNumberFormat="1" applyFont="1" applyFill="1" applyBorder="1" applyAlignment="1" applyProtection="1">
      <alignment horizontal="right"/>
      <protection/>
    </xf>
    <xf numFmtId="41" fontId="5" fillId="0" borderId="9" xfId="23" applyNumberFormat="1" applyFont="1" applyFill="1" applyBorder="1" applyAlignment="1" applyProtection="1">
      <alignment/>
      <protection/>
    </xf>
    <xf numFmtId="41" fontId="2" fillId="0" borderId="9" xfId="23" applyNumberFormat="1" applyFont="1" applyFill="1" applyBorder="1" applyAlignment="1" applyProtection="1">
      <alignment vertical="center"/>
      <protection/>
    </xf>
    <xf numFmtId="41" fontId="11" fillId="0" borderId="9" xfId="23" applyNumberFormat="1" applyFont="1" applyFill="1" applyBorder="1" applyAlignment="1" applyProtection="1">
      <alignment horizontal="right"/>
      <protection/>
    </xf>
    <xf numFmtId="41" fontId="2" fillId="0" borderId="9" xfId="23" applyNumberFormat="1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41" fontId="5" fillId="0" borderId="12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/>
    </xf>
    <xf numFmtId="41" fontId="5" fillId="0" borderId="12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3" fillId="0" borderId="6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1" fontId="5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19" fillId="0" borderId="68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8" fillId="0" borderId="0" xfId="20" applyFont="1" applyAlignment="1">
      <alignment/>
      <protection/>
    </xf>
    <xf numFmtId="0" fontId="18" fillId="0" borderId="0" xfId="20" applyFont="1" applyAlignment="1">
      <alignment horizontal="left"/>
      <protection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1" fontId="3" fillId="0" borderId="53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41" fontId="0" fillId="0" borderId="53" xfId="0" applyNumberFormat="1" applyBorder="1" applyAlignment="1">
      <alignment wrapText="1"/>
    </xf>
    <xf numFmtId="41" fontId="0" fillId="0" borderId="45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41" fontId="0" fillId="0" borderId="53" xfId="0" applyNumberFormat="1" applyBorder="1" applyAlignment="1">
      <alignment vertical="center" wrapText="1"/>
    </xf>
    <xf numFmtId="41" fontId="0" fillId="0" borderId="45" xfId="0" applyNumberFormat="1" applyBorder="1" applyAlignment="1">
      <alignment vertical="center" wrapText="1"/>
    </xf>
    <xf numFmtId="41" fontId="0" fillId="0" borderId="8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1" fontId="0" fillId="0" borderId="16" xfId="0" applyNumberFormat="1" applyBorder="1" applyAlignment="1">
      <alignment vertical="center"/>
    </xf>
    <xf numFmtId="41" fontId="5" fillId="0" borderId="53" xfId="0" applyNumberFormat="1" applyFont="1" applyBorder="1" applyAlignment="1">
      <alignment vertical="center"/>
    </xf>
    <xf numFmtId="41" fontId="0" fillId="0" borderId="45" xfId="0" applyNumberForma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0" fillId="0" borderId="16" xfId="0" applyNumberFormat="1" applyBorder="1" applyAlignment="1">
      <alignment horizontal="center" vertical="center" wrapText="1"/>
    </xf>
    <xf numFmtId="41" fontId="5" fillId="0" borderId="53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41" fontId="3" fillId="0" borderId="72" xfId="0" applyNumberFormat="1" applyFont="1" applyBorder="1" applyAlignment="1">
      <alignment vertical="center"/>
    </xf>
    <xf numFmtId="41" fontId="3" fillId="0" borderId="54" xfId="0" applyNumberFormat="1" applyFont="1" applyBorder="1" applyAlignment="1">
      <alignment vertical="center"/>
    </xf>
    <xf numFmtId="0" fontId="3" fillId="0" borderId="4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53" xfId="0" applyNumberFormat="1" applyFont="1" applyBorder="1" applyAlignment="1">
      <alignment vertical="center"/>
    </xf>
    <xf numFmtId="10" fontId="3" fillId="0" borderId="45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0" fontId="0" fillId="0" borderId="53" xfId="0" applyNumberFormat="1" applyBorder="1" applyAlignment="1">
      <alignment vertical="center"/>
    </xf>
    <xf numFmtId="10" fontId="0" fillId="0" borderId="45" xfId="0" applyNumberFormat="1" applyBorder="1" applyAlignment="1">
      <alignment vertical="center"/>
    </xf>
    <xf numFmtId="41" fontId="5" fillId="0" borderId="12" xfId="0" applyNumberFormat="1" applyFont="1" applyBorder="1" applyAlignment="1">
      <alignment wrapText="1"/>
    </xf>
    <xf numFmtId="41" fontId="0" fillId="0" borderId="16" xfId="0" applyNumberFormat="1" applyBorder="1" applyAlignment="1">
      <alignment wrapText="1"/>
    </xf>
    <xf numFmtId="41" fontId="5" fillId="0" borderId="47" xfId="0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41" fontId="5" fillId="0" borderId="16" xfId="0" applyNumberFormat="1" applyFont="1" applyBorder="1" applyAlignment="1">
      <alignment vertical="center" wrapText="1"/>
    </xf>
    <xf numFmtId="41" fontId="5" fillId="0" borderId="53" xfId="0" applyNumberFormat="1" applyFont="1" applyBorder="1" applyAlignment="1">
      <alignment vertical="center" wrapText="1"/>
    </xf>
    <xf numFmtId="41" fontId="5" fillId="0" borderId="45" xfId="0" applyNumberFormat="1" applyFont="1" applyBorder="1" applyAlignment="1">
      <alignment vertical="center" wrapText="1"/>
    </xf>
    <xf numFmtId="0" fontId="24" fillId="0" borderId="0" xfId="18" applyFont="1" applyAlignment="1">
      <alignment horizontal="center"/>
      <protection/>
    </xf>
    <xf numFmtId="0" fontId="0" fillId="0" borderId="0" xfId="0" applyAlignment="1">
      <alignment/>
    </xf>
    <xf numFmtId="41" fontId="0" fillId="0" borderId="0" xfId="18" applyNumberForma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wrapText="1"/>
    </xf>
  </cellXfs>
  <cellStyles count="13">
    <cellStyle name="Normal" xfId="0"/>
    <cellStyle name="Comma" xfId="15"/>
    <cellStyle name="Comma [0]" xfId="16"/>
    <cellStyle name="Ezres_3.sz. mellékelt" xfId="17"/>
    <cellStyle name="Normál_15.sz.melléklet" xfId="18"/>
    <cellStyle name="Normál_2.sz.melléklet" xfId="19"/>
    <cellStyle name="Normál_2009.I.félév" xfId="20"/>
    <cellStyle name="Normál_3.sz. mellékelt" xfId="21"/>
    <cellStyle name="Normál_8.sz.melléklet" xfId="22"/>
    <cellStyle name="Normál_Munka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6"/>
  <sheetViews>
    <sheetView workbookViewId="0" topLeftCell="A124">
      <selection activeCell="J200" sqref="J200"/>
    </sheetView>
  </sheetViews>
  <sheetFormatPr defaultColWidth="9.140625" defaultRowHeight="12.75"/>
  <cols>
    <col min="1" max="1" width="2.57421875" style="3" customWidth="1"/>
    <col min="2" max="3" width="3.7109375" style="3" customWidth="1"/>
    <col min="4" max="4" width="3.421875" style="3" customWidth="1"/>
    <col min="5" max="5" width="42.140625" style="4" bestFit="1" customWidth="1"/>
    <col min="6" max="6" width="14.00390625" style="13" customWidth="1"/>
    <col min="7" max="7" width="15.140625" style="234" customWidth="1"/>
    <col min="8" max="8" width="14.140625" style="13" customWidth="1"/>
    <col min="9" max="9" width="14.00390625" style="134" customWidth="1"/>
    <col min="10" max="10" width="7.7109375" style="474" customWidth="1"/>
    <col min="11" max="16384" width="12.00390625" style="4" customWidth="1"/>
  </cols>
  <sheetData>
    <row r="1" spans="1:19" s="144" customFormat="1" ht="54.75" customHeight="1" thickBot="1" thickTop="1">
      <c r="A1" s="153" t="s">
        <v>0</v>
      </c>
      <c r="B1" s="154" t="s">
        <v>1</v>
      </c>
      <c r="C1" s="154" t="s">
        <v>2</v>
      </c>
      <c r="D1" s="154" t="s">
        <v>3</v>
      </c>
      <c r="E1" s="155" t="s">
        <v>4</v>
      </c>
      <c r="F1" s="271" t="s">
        <v>407</v>
      </c>
      <c r="G1" s="189" t="s">
        <v>408</v>
      </c>
      <c r="H1" s="189" t="s">
        <v>454</v>
      </c>
      <c r="I1" s="189"/>
      <c r="J1" s="474"/>
      <c r="K1" s="4"/>
      <c r="L1" s="15"/>
      <c r="R1" s="288"/>
      <c r="S1" s="15"/>
    </row>
    <row r="2" spans="8:9" ht="12.75" customHeight="1" hidden="1">
      <c r="H2" s="201"/>
      <c r="I2" s="194"/>
    </row>
    <row r="3" spans="1:9" ht="13.5" customHeight="1" thickTop="1">
      <c r="A3" s="128"/>
      <c r="B3" s="128"/>
      <c r="C3" s="128"/>
      <c r="D3" s="128">
        <v>1</v>
      </c>
      <c r="E3" s="129" t="s">
        <v>5</v>
      </c>
      <c r="F3" s="134">
        <v>90</v>
      </c>
      <c r="G3" s="196">
        <v>90</v>
      </c>
      <c r="H3" s="203">
        <v>111</v>
      </c>
      <c r="I3" s="475">
        <f>H3/G3</f>
        <v>1.2333333333333334</v>
      </c>
    </row>
    <row r="4" spans="1:9" ht="13.5" customHeight="1">
      <c r="A4" s="128"/>
      <c r="B4" s="128"/>
      <c r="C4" s="128"/>
      <c r="D4" s="128">
        <v>2</v>
      </c>
      <c r="E4" s="129" t="s">
        <v>163</v>
      </c>
      <c r="F4" s="134">
        <v>500</v>
      </c>
      <c r="G4" s="196">
        <v>500</v>
      </c>
      <c r="H4" s="203">
        <v>703</v>
      </c>
      <c r="I4" s="475">
        <f aca="true" t="shared" si="0" ref="I4:I66">H4/G4</f>
        <v>1.406</v>
      </c>
    </row>
    <row r="5" spans="1:255" s="5" customFormat="1" ht="12.75">
      <c r="A5" s="129"/>
      <c r="B5" s="129"/>
      <c r="C5" s="129"/>
      <c r="D5" s="128">
        <v>3</v>
      </c>
      <c r="E5" s="129" t="s">
        <v>6</v>
      </c>
      <c r="F5" s="134">
        <v>350</v>
      </c>
      <c r="G5" s="235">
        <v>350</v>
      </c>
      <c r="H5" s="209">
        <v>363</v>
      </c>
      <c r="I5" s="475">
        <f t="shared" si="0"/>
        <v>1.0371428571428571</v>
      </c>
      <c r="J5" s="4"/>
      <c r="K5" s="4"/>
      <c r="L5" s="4"/>
      <c r="M5" s="4"/>
      <c r="N5" s="4"/>
      <c r="O5" s="4"/>
      <c r="P5" s="4"/>
      <c r="Q5" s="4"/>
      <c r="R5" s="4"/>
      <c r="S5" s="4"/>
      <c r="IU5" s="6"/>
    </row>
    <row r="6" spans="1:10" ht="12.75">
      <c r="A6" s="129"/>
      <c r="B6" s="129"/>
      <c r="C6" s="129"/>
      <c r="D6" s="128">
        <v>4</v>
      </c>
      <c r="E6" s="129" t="s">
        <v>207</v>
      </c>
      <c r="F6" s="134">
        <v>300</v>
      </c>
      <c r="G6" s="235">
        <v>300</v>
      </c>
      <c r="H6" s="209">
        <v>291</v>
      </c>
      <c r="I6" s="475">
        <f t="shared" si="0"/>
        <v>0.97</v>
      </c>
      <c r="J6" s="4"/>
    </row>
    <row r="7" spans="1:10" ht="12.75">
      <c r="A7" s="129"/>
      <c r="B7" s="129"/>
      <c r="C7" s="129"/>
      <c r="D7" s="128">
        <v>5</v>
      </c>
      <c r="E7" s="129" t="s">
        <v>409</v>
      </c>
      <c r="F7" s="134">
        <v>200</v>
      </c>
      <c r="G7" s="235">
        <v>200</v>
      </c>
      <c r="H7" s="209">
        <v>148</v>
      </c>
      <c r="I7" s="475">
        <f t="shared" si="0"/>
        <v>0.74</v>
      </c>
      <c r="J7" s="4"/>
    </row>
    <row r="8" spans="1:9" ht="12.75">
      <c r="A8" s="128"/>
      <c r="B8" s="128"/>
      <c r="C8" s="128"/>
      <c r="D8" s="128">
        <v>6</v>
      </c>
      <c r="E8" s="129" t="s">
        <v>7</v>
      </c>
      <c r="F8" s="134">
        <v>80</v>
      </c>
      <c r="G8" s="236">
        <v>80</v>
      </c>
      <c r="H8" s="203">
        <v>241</v>
      </c>
      <c r="I8" s="475">
        <f t="shared" si="0"/>
        <v>3.0125</v>
      </c>
    </row>
    <row r="9" spans="1:10" s="12" customFormat="1" ht="12.75">
      <c r="A9" s="132"/>
      <c r="B9" s="132"/>
      <c r="C9" s="132">
        <v>1</v>
      </c>
      <c r="D9" s="132"/>
      <c r="E9" s="133" t="s">
        <v>8</v>
      </c>
      <c r="F9" s="198">
        <f>SUM(F3:F8)</f>
        <v>1520</v>
      </c>
      <c r="G9" s="246">
        <f>SUM(G3:G8)</f>
        <v>1520</v>
      </c>
      <c r="H9" s="476">
        <f>SUM(H3:H8)</f>
        <v>1857</v>
      </c>
      <c r="I9" s="477">
        <f t="shared" si="0"/>
        <v>1.2217105263157895</v>
      </c>
      <c r="J9" s="478"/>
    </row>
    <row r="10" spans="1:9" ht="12.75">
      <c r="A10" s="128"/>
      <c r="B10" s="128"/>
      <c r="C10" s="129"/>
      <c r="D10" s="129">
        <v>1</v>
      </c>
      <c r="E10" s="129" t="s">
        <v>9</v>
      </c>
      <c r="F10" s="134"/>
      <c r="G10" s="235"/>
      <c r="H10" s="203"/>
      <c r="I10" s="475"/>
    </row>
    <row r="11" spans="1:9" ht="12.75">
      <c r="A11" s="128"/>
      <c r="B11" s="128"/>
      <c r="C11" s="128"/>
      <c r="D11" s="128">
        <v>2</v>
      </c>
      <c r="E11" s="129" t="s">
        <v>10</v>
      </c>
      <c r="F11" s="134">
        <v>63700</v>
      </c>
      <c r="G11" s="235">
        <v>76480</v>
      </c>
      <c r="H11" s="203">
        <v>76519</v>
      </c>
      <c r="I11" s="475">
        <f t="shared" si="0"/>
        <v>1.0005099372384938</v>
      </c>
    </row>
    <row r="12" spans="1:9" ht="12.75">
      <c r="A12" s="128"/>
      <c r="B12" s="128"/>
      <c r="C12" s="128"/>
      <c r="D12" s="130"/>
      <c r="E12" s="129" t="s">
        <v>11</v>
      </c>
      <c r="F12" s="134">
        <v>3200</v>
      </c>
      <c r="G12" s="235">
        <v>3200</v>
      </c>
      <c r="H12" s="203">
        <v>3205</v>
      </c>
      <c r="I12" s="475">
        <f t="shared" si="0"/>
        <v>1.0015625</v>
      </c>
    </row>
    <row r="13" spans="1:9" ht="12.75">
      <c r="A13" s="128"/>
      <c r="B13" s="128"/>
      <c r="C13" s="128"/>
      <c r="D13" s="128"/>
      <c r="E13" s="129" t="s">
        <v>12</v>
      </c>
      <c r="F13" s="134">
        <v>60500</v>
      </c>
      <c r="G13" s="235">
        <v>73280</v>
      </c>
      <c r="H13" s="203">
        <v>73314</v>
      </c>
      <c r="I13" s="475">
        <f t="shared" si="0"/>
        <v>1.0004639737991265</v>
      </c>
    </row>
    <row r="14" spans="1:9" ht="12.75">
      <c r="A14" s="128"/>
      <c r="B14" s="128"/>
      <c r="C14" s="128"/>
      <c r="D14" s="128">
        <v>3</v>
      </c>
      <c r="E14" s="129" t="s">
        <v>13</v>
      </c>
      <c r="F14" s="134">
        <v>44993</v>
      </c>
      <c r="G14" s="235">
        <v>62846</v>
      </c>
      <c r="H14" s="203">
        <v>63948</v>
      </c>
      <c r="I14" s="475">
        <f t="shared" si="0"/>
        <v>1.0175349266460874</v>
      </c>
    </row>
    <row r="15" spans="1:9" ht="12.75">
      <c r="A15" s="128"/>
      <c r="B15" s="128"/>
      <c r="C15" s="128"/>
      <c r="D15" s="128"/>
      <c r="E15" s="129" t="s">
        <v>14</v>
      </c>
      <c r="F15" s="134">
        <v>22305</v>
      </c>
      <c r="G15" s="235">
        <v>22305</v>
      </c>
      <c r="H15" s="203">
        <v>22305</v>
      </c>
      <c r="I15" s="475">
        <f t="shared" si="0"/>
        <v>1</v>
      </c>
    </row>
    <row r="16" spans="1:9" ht="12.75">
      <c r="A16" s="128"/>
      <c r="B16" s="128"/>
      <c r="C16" s="128"/>
      <c r="D16" s="128"/>
      <c r="E16" s="129" t="s">
        <v>15</v>
      </c>
      <c r="F16" s="134">
        <v>8688</v>
      </c>
      <c r="G16" s="235">
        <v>26541</v>
      </c>
      <c r="H16" s="203">
        <v>26541</v>
      </c>
      <c r="I16" s="475">
        <f t="shared" si="0"/>
        <v>1</v>
      </c>
    </row>
    <row r="17" spans="1:9" ht="12.75">
      <c r="A17" s="128"/>
      <c r="B17" s="128"/>
      <c r="C17" s="128"/>
      <c r="D17" s="128"/>
      <c r="E17" s="129" t="s">
        <v>16</v>
      </c>
      <c r="F17" s="134">
        <v>13500</v>
      </c>
      <c r="G17" s="235">
        <v>13500</v>
      </c>
      <c r="H17" s="203">
        <v>14456</v>
      </c>
      <c r="I17" s="475">
        <f t="shared" si="0"/>
        <v>1.0708148148148149</v>
      </c>
    </row>
    <row r="18" spans="1:9" ht="12.75">
      <c r="A18" s="128"/>
      <c r="B18" s="128"/>
      <c r="C18" s="128"/>
      <c r="D18" s="128"/>
      <c r="E18" s="129" t="s">
        <v>17</v>
      </c>
      <c r="F18" s="134">
        <v>200</v>
      </c>
      <c r="G18" s="235">
        <v>200</v>
      </c>
      <c r="H18" s="203">
        <v>5</v>
      </c>
      <c r="I18" s="475">
        <f t="shared" si="0"/>
        <v>0.025</v>
      </c>
    </row>
    <row r="19" spans="1:9" ht="12.75">
      <c r="A19" s="128"/>
      <c r="B19" s="128"/>
      <c r="C19" s="128"/>
      <c r="D19" s="128"/>
      <c r="E19" s="131" t="s">
        <v>18</v>
      </c>
      <c r="F19" s="134">
        <v>300</v>
      </c>
      <c r="G19" s="235">
        <v>300</v>
      </c>
      <c r="H19" s="203">
        <v>641</v>
      </c>
      <c r="I19" s="475">
        <f t="shared" si="0"/>
        <v>2.1366666666666667</v>
      </c>
    </row>
    <row r="20" spans="1:9" ht="12.75">
      <c r="A20" s="128"/>
      <c r="B20" s="128"/>
      <c r="C20" s="128"/>
      <c r="D20" s="128"/>
      <c r="E20" s="131" t="s">
        <v>19</v>
      </c>
      <c r="F20" s="134"/>
      <c r="G20" s="235"/>
      <c r="H20" s="203"/>
      <c r="I20" s="475"/>
    </row>
    <row r="21" spans="1:9" ht="12.75">
      <c r="A21" s="128"/>
      <c r="B21" s="128"/>
      <c r="C21" s="128"/>
      <c r="D21" s="128">
        <v>4</v>
      </c>
      <c r="E21" s="129" t="s">
        <v>20</v>
      </c>
      <c r="F21" s="134">
        <v>2820</v>
      </c>
      <c r="G21" s="235">
        <v>2820</v>
      </c>
      <c r="H21" s="203">
        <v>2836</v>
      </c>
      <c r="I21" s="475">
        <f t="shared" si="0"/>
        <v>1.0056737588652482</v>
      </c>
    </row>
    <row r="22" spans="1:9" ht="12.75">
      <c r="A22" s="128"/>
      <c r="B22" s="128"/>
      <c r="C22" s="128"/>
      <c r="D22" s="128"/>
      <c r="E22" s="129" t="s">
        <v>21</v>
      </c>
      <c r="F22" s="134">
        <v>120</v>
      </c>
      <c r="G22" s="235">
        <v>120</v>
      </c>
      <c r="H22" s="203">
        <v>146</v>
      </c>
      <c r="I22" s="475">
        <f t="shared" si="0"/>
        <v>1.2166666666666666</v>
      </c>
    </row>
    <row r="23" spans="1:9" ht="12.75">
      <c r="A23" s="128"/>
      <c r="B23" s="128"/>
      <c r="C23" s="128"/>
      <c r="D23" s="128"/>
      <c r="E23" s="129" t="s">
        <v>22</v>
      </c>
      <c r="F23" s="134">
        <v>1000</v>
      </c>
      <c r="G23" s="235">
        <v>1000</v>
      </c>
      <c r="H23" s="203">
        <v>759</v>
      </c>
      <c r="I23" s="475">
        <f t="shared" si="0"/>
        <v>0.759</v>
      </c>
    </row>
    <row r="24" spans="1:9" ht="12.75">
      <c r="A24" s="128"/>
      <c r="B24" s="128"/>
      <c r="C24" s="128"/>
      <c r="D24" s="128"/>
      <c r="E24" s="129" t="s">
        <v>23</v>
      </c>
      <c r="F24" s="134">
        <v>1700</v>
      </c>
      <c r="G24" s="235">
        <v>1700</v>
      </c>
      <c r="H24" s="203">
        <v>1931</v>
      </c>
      <c r="I24" s="475">
        <f t="shared" si="0"/>
        <v>1.1358823529411766</v>
      </c>
    </row>
    <row r="25" spans="1:10" s="12" customFormat="1" ht="13.5" thickBot="1">
      <c r="A25" s="132"/>
      <c r="B25" s="132"/>
      <c r="C25" s="132">
        <v>2</v>
      </c>
      <c r="D25" s="132"/>
      <c r="E25" s="133" t="s">
        <v>24</v>
      </c>
      <c r="F25" s="198">
        <f>F11+F14+F21</f>
        <v>111513</v>
      </c>
      <c r="G25" s="246">
        <f>G11+G14+G21</f>
        <v>142146</v>
      </c>
      <c r="H25" s="476">
        <f>H11+H14+H21</f>
        <v>143303</v>
      </c>
      <c r="I25" s="479">
        <f t="shared" si="0"/>
        <v>1.0081395185232085</v>
      </c>
      <c r="J25" s="478"/>
    </row>
    <row r="26" spans="1:11" s="14" customFormat="1" ht="14.25" thickBot="1" thickTop="1">
      <c r="A26" s="7"/>
      <c r="B26" s="11">
        <v>1</v>
      </c>
      <c r="C26" s="9"/>
      <c r="D26" s="9"/>
      <c r="E26" s="10" t="s">
        <v>25</v>
      </c>
      <c r="F26" s="272">
        <f>F9+F25</f>
        <v>113033</v>
      </c>
      <c r="G26" s="265">
        <f>G9+G25</f>
        <v>143666</v>
      </c>
      <c r="H26" s="265">
        <f>H9+H25</f>
        <v>145160</v>
      </c>
      <c r="I26" s="480">
        <f t="shared" si="0"/>
        <v>1.010399120181532</v>
      </c>
      <c r="J26" s="481"/>
      <c r="K26" s="4"/>
    </row>
    <row r="27" spans="1:9" ht="13.5" thickTop="1">
      <c r="A27" s="150"/>
      <c r="B27" s="150"/>
      <c r="C27" s="150"/>
      <c r="D27" s="150">
        <v>1</v>
      </c>
      <c r="E27" s="151" t="s">
        <v>26</v>
      </c>
      <c r="F27" s="160">
        <v>102212</v>
      </c>
      <c r="G27" s="238">
        <v>101310</v>
      </c>
      <c r="H27" s="207">
        <v>101310</v>
      </c>
      <c r="I27" s="482">
        <f t="shared" si="0"/>
        <v>1</v>
      </c>
    </row>
    <row r="28" spans="1:9" ht="12.75">
      <c r="A28" s="128"/>
      <c r="B28" s="128"/>
      <c r="C28" s="128"/>
      <c r="D28" s="128">
        <v>2</v>
      </c>
      <c r="E28" s="129" t="s">
        <v>27</v>
      </c>
      <c r="F28" s="134">
        <v>1131</v>
      </c>
      <c r="G28" s="239">
        <v>16294</v>
      </c>
      <c r="H28" s="203">
        <v>16294</v>
      </c>
      <c r="I28" s="475">
        <f t="shared" si="0"/>
        <v>1</v>
      </c>
    </row>
    <row r="29" spans="1:9" ht="12.75">
      <c r="A29" s="128"/>
      <c r="B29" s="128"/>
      <c r="C29" s="128"/>
      <c r="D29" s="128">
        <v>3</v>
      </c>
      <c r="E29" s="129" t="s">
        <v>28</v>
      </c>
      <c r="F29" s="134"/>
      <c r="G29" s="239"/>
      <c r="H29" s="203"/>
      <c r="I29" s="475"/>
    </row>
    <row r="30" spans="1:9" ht="12.75">
      <c r="A30" s="128"/>
      <c r="B30" s="128"/>
      <c r="C30" s="128"/>
      <c r="D30" s="128">
        <v>4</v>
      </c>
      <c r="E30" s="129" t="s">
        <v>29</v>
      </c>
      <c r="F30" s="134">
        <v>39337</v>
      </c>
      <c r="G30" s="239">
        <v>31621</v>
      </c>
      <c r="H30" s="483">
        <v>31621</v>
      </c>
      <c r="I30" s="475">
        <f t="shared" si="0"/>
        <v>1</v>
      </c>
    </row>
    <row r="31" spans="1:9" ht="12.75">
      <c r="A31" s="128"/>
      <c r="B31" s="128"/>
      <c r="C31" s="128"/>
      <c r="D31" s="128"/>
      <c r="E31" s="129" t="s">
        <v>30</v>
      </c>
      <c r="F31" s="134"/>
      <c r="G31" s="239"/>
      <c r="H31" s="203"/>
      <c r="I31" s="475"/>
    </row>
    <row r="32" spans="1:9" ht="12.75">
      <c r="A32" s="128"/>
      <c r="B32" s="128"/>
      <c r="C32" s="128"/>
      <c r="D32" s="128"/>
      <c r="E32" s="129" t="s">
        <v>31</v>
      </c>
      <c r="F32" s="134">
        <v>39337</v>
      </c>
      <c r="G32" s="239">
        <v>31621</v>
      </c>
      <c r="H32" s="203">
        <v>31621</v>
      </c>
      <c r="I32" s="475">
        <f t="shared" si="0"/>
        <v>1</v>
      </c>
    </row>
    <row r="33" spans="1:9" ht="13.5" thickBot="1">
      <c r="A33" s="128"/>
      <c r="B33" s="128"/>
      <c r="C33" s="128"/>
      <c r="D33" s="128">
        <v>5</v>
      </c>
      <c r="E33" s="129" t="s">
        <v>32</v>
      </c>
      <c r="F33" s="134"/>
      <c r="G33" s="239"/>
      <c r="H33" s="203"/>
      <c r="I33" s="484"/>
    </row>
    <row r="34" spans="1:12" s="144" customFormat="1" ht="53.25" customHeight="1" thickBot="1" thickTop="1">
      <c r="A34" s="153" t="s">
        <v>0</v>
      </c>
      <c r="B34" s="154" t="s">
        <v>1</v>
      </c>
      <c r="C34" s="154" t="s">
        <v>2</v>
      </c>
      <c r="D34" s="154" t="s">
        <v>3</v>
      </c>
      <c r="E34" s="155" t="s">
        <v>36</v>
      </c>
      <c r="F34" s="271" t="s">
        <v>410</v>
      </c>
      <c r="G34" s="189" t="s">
        <v>408</v>
      </c>
      <c r="H34" s="200" t="s">
        <v>455</v>
      </c>
      <c r="I34" s="189"/>
      <c r="J34" s="474"/>
      <c r="K34" s="4"/>
      <c r="L34" s="15"/>
    </row>
    <row r="35" spans="1:9" ht="13.5" thickTop="1">
      <c r="A35" s="128"/>
      <c r="B35" s="128"/>
      <c r="C35" s="128"/>
      <c r="D35" s="128">
        <v>6</v>
      </c>
      <c r="E35" s="129" t="s">
        <v>33</v>
      </c>
      <c r="F35" s="134"/>
      <c r="G35" s="239"/>
      <c r="H35" s="203"/>
      <c r="I35" s="482"/>
    </row>
    <row r="36" spans="1:9" ht="13.5" thickBot="1">
      <c r="A36" s="152"/>
      <c r="B36" s="135"/>
      <c r="C36" s="135">
        <v>1</v>
      </c>
      <c r="D36" s="135"/>
      <c r="E36" s="136" t="s">
        <v>34</v>
      </c>
      <c r="F36" s="197">
        <f>F27+F28+F30</f>
        <v>142680</v>
      </c>
      <c r="G36" s="197">
        <f>G27+G28+G30</f>
        <v>149225</v>
      </c>
      <c r="H36" s="485">
        <f>H27+H28+H30</f>
        <v>149225</v>
      </c>
      <c r="I36" s="484">
        <f t="shared" si="0"/>
        <v>1</v>
      </c>
    </row>
    <row r="37" spans="1:11" s="14" customFormat="1" ht="13.5" customHeight="1" thickBot="1" thickTop="1">
      <c r="A37" s="7"/>
      <c r="B37" s="11">
        <v>2</v>
      </c>
      <c r="C37" s="9"/>
      <c r="D37" s="9"/>
      <c r="E37" s="10" t="s">
        <v>35</v>
      </c>
      <c r="F37" s="272">
        <f>F36</f>
        <v>142680</v>
      </c>
      <c r="G37" s="265">
        <f>G36</f>
        <v>149225</v>
      </c>
      <c r="H37" s="265">
        <f>H36</f>
        <v>149225</v>
      </c>
      <c r="I37" s="480">
        <f t="shared" si="0"/>
        <v>1</v>
      </c>
      <c r="J37" s="474"/>
      <c r="K37" s="4"/>
    </row>
    <row r="38" spans="1:255" s="156" customFormat="1" ht="13.5" thickTop="1">
      <c r="A38" s="151"/>
      <c r="B38" s="148"/>
      <c r="C38" s="145"/>
      <c r="D38" s="148">
        <v>1</v>
      </c>
      <c r="E38" s="148" t="s">
        <v>37</v>
      </c>
      <c r="F38" s="194"/>
      <c r="G38" s="240">
        <v>5000</v>
      </c>
      <c r="H38" s="202">
        <v>5020</v>
      </c>
      <c r="I38" s="482">
        <f t="shared" si="0"/>
        <v>1.004</v>
      </c>
      <c r="J38" s="4"/>
      <c r="K38" s="4"/>
      <c r="L38" s="4"/>
      <c r="M38" s="4"/>
      <c r="N38" s="4"/>
      <c r="O38" s="4"/>
      <c r="P38" s="4"/>
      <c r="Q38" s="4"/>
      <c r="R38" s="4"/>
      <c r="S38" s="4"/>
      <c r="IU38" s="157"/>
    </row>
    <row r="39" spans="1:10" ht="12.75">
      <c r="A39" s="129"/>
      <c r="B39" s="129"/>
      <c r="C39" s="128"/>
      <c r="D39" s="129">
        <v>2</v>
      </c>
      <c r="E39" s="129" t="s">
        <v>38</v>
      </c>
      <c r="F39" s="134">
        <v>1205</v>
      </c>
      <c r="G39" s="241">
        <v>1205</v>
      </c>
      <c r="H39" s="203">
        <v>1098</v>
      </c>
      <c r="I39" s="475">
        <f t="shared" si="0"/>
        <v>0.9112033195020747</v>
      </c>
      <c r="J39" s="4"/>
    </row>
    <row r="40" spans="1:9" ht="12.75">
      <c r="A40" s="128"/>
      <c r="B40" s="128"/>
      <c r="C40" s="128"/>
      <c r="D40" s="128"/>
      <c r="E40" s="129" t="s">
        <v>39</v>
      </c>
      <c r="F40" s="134">
        <v>175</v>
      </c>
      <c r="G40" s="241">
        <v>175</v>
      </c>
      <c r="H40" s="203">
        <v>283</v>
      </c>
      <c r="I40" s="475">
        <f t="shared" si="0"/>
        <v>1.6171428571428572</v>
      </c>
    </row>
    <row r="41" spans="1:9" ht="12.75">
      <c r="A41" s="128"/>
      <c r="B41" s="128"/>
      <c r="C41" s="128"/>
      <c r="D41" s="128"/>
      <c r="E41" s="129" t="s">
        <v>40</v>
      </c>
      <c r="F41" s="134">
        <v>1030</v>
      </c>
      <c r="G41" s="241">
        <v>1030</v>
      </c>
      <c r="H41" s="203">
        <v>815</v>
      </c>
      <c r="I41" s="475">
        <f t="shared" si="0"/>
        <v>0.7912621359223301</v>
      </c>
    </row>
    <row r="42" spans="1:9" ht="13.5" thickBot="1">
      <c r="A42" s="152"/>
      <c r="B42" s="135"/>
      <c r="C42" s="135"/>
      <c r="D42" s="135"/>
      <c r="E42" s="136"/>
      <c r="F42" s="191"/>
      <c r="G42" s="242"/>
      <c r="H42" s="204"/>
      <c r="I42" s="484"/>
    </row>
    <row r="43" spans="1:9" ht="14.25" thickBot="1" thickTop="1">
      <c r="A43" s="7"/>
      <c r="B43" s="11">
        <v>3</v>
      </c>
      <c r="C43" s="9"/>
      <c r="D43" s="9"/>
      <c r="E43" s="10" t="s">
        <v>41</v>
      </c>
      <c r="F43" s="272">
        <f>F35+F39</f>
        <v>1205</v>
      </c>
      <c r="G43" s="265">
        <f>G35+G39+G38</f>
        <v>6205</v>
      </c>
      <c r="H43" s="265">
        <f>H35+H39+H38</f>
        <v>6118</v>
      </c>
      <c r="I43" s="480">
        <f t="shared" si="0"/>
        <v>0.9859790491539081</v>
      </c>
    </row>
    <row r="44" spans="1:9" ht="13.5" thickTop="1">
      <c r="A44" s="145"/>
      <c r="B44" s="146"/>
      <c r="C44" s="145"/>
      <c r="D44" s="145"/>
      <c r="E44" s="147"/>
      <c r="F44" s="224"/>
      <c r="G44" s="243"/>
      <c r="H44" s="202"/>
      <c r="I44" s="482"/>
    </row>
    <row r="45" spans="1:9" ht="12.75">
      <c r="A45" s="128"/>
      <c r="B45" s="128"/>
      <c r="C45" s="128">
        <v>1</v>
      </c>
      <c r="D45" s="128"/>
      <c r="E45" s="129" t="s">
        <v>42</v>
      </c>
      <c r="F45" s="134">
        <v>2050</v>
      </c>
      <c r="G45" s="235">
        <v>10467</v>
      </c>
      <c r="H45" s="203">
        <v>11056</v>
      </c>
      <c r="I45" s="475">
        <f t="shared" si="0"/>
        <v>1.0562720932454381</v>
      </c>
    </row>
    <row r="46" spans="1:9" ht="12.75">
      <c r="A46" s="128"/>
      <c r="B46" s="128"/>
      <c r="C46" s="128">
        <v>2</v>
      </c>
      <c r="D46" s="128"/>
      <c r="E46" s="129" t="s">
        <v>43</v>
      </c>
      <c r="F46" s="134">
        <v>140104</v>
      </c>
      <c r="G46" s="235">
        <v>135954</v>
      </c>
      <c r="H46" s="203">
        <v>19253</v>
      </c>
      <c r="I46" s="475">
        <f t="shared" si="0"/>
        <v>0.1416140753490151</v>
      </c>
    </row>
    <row r="47" spans="1:9" ht="12.75" customHeight="1" hidden="1">
      <c r="A47" s="128"/>
      <c r="B47" s="132"/>
      <c r="C47" s="132"/>
      <c r="D47" s="132"/>
      <c r="E47" s="129" t="s">
        <v>44</v>
      </c>
      <c r="F47" s="225"/>
      <c r="G47" s="235"/>
      <c r="H47" s="203"/>
      <c r="I47" s="475" t="e">
        <f t="shared" si="0"/>
        <v>#DIV/0!</v>
      </c>
    </row>
    <row r="48" spans="1:9" ht="12.75" customHeight="1" hidden="1" thickBot="1">
      <c r="A48" s="128"/>
      <c r="B48" s="128">
        <v>4</v>
      </c>
      <c r="C48" s="128"/>
      <c r="D48" s="128"/>
      <c r="E48" s="129" t="s">
        <v>45</v>
      </c>
      <c r="F48" s="134"/>
      <c r="G48" s="235"/>
      <c r="H48" s="203"/>
      <c r="I48" s="475" t="e">
        <f t="shared" si="0"/>
        <v>#DIV/0!</v>
      </c>
    </row>
    <row r="49" spans="1:9" ht="13.5" thickBot="1">
      <c r="A49" s="135"/>
      <c r="B49" s="135"/>
      <c r="C49" s="135">
        <v>3</v>
      </c>
      <c r="D49" s="135"/>
      <c r="E49" s="136" t="s">
        <v>46</v>
      </c>
      <c r="F49" s="191"/>
      <c r="G49" s="244"/>
      <c r="H49" s="204">
        <v>180</v>
      </c>
      <c r="I49" s="484"/>
    </row>
    <row r="50" spans="1:9" ht="14.25" thickBot="1" thickTop="1">
      <c r="A50" s="7"/>
      <c r="B50" s="11">
        <v>4</v>
      </c>
      <c r="C50" s="9"/>
      <c r="D50" s="9"/>
      <c r="E50" s="10" t="s">
        <v>47</v>
      </c>
      <c r="F50" s="272">
        <f>F45+F46+F49</f>
        <v>142154</v>
      </c>
      <c r="G50" s="265">
        <f>G45+G46+G49</f>
        <v>146421</v>
      </c>
      <c r="H50" s="272">
        <f>SUM(H45:H49)</f>
        <v>30489</v>
      </c>
      <c r="I50" s="480">
        <f t="shared" si="0"/>
        <v>0.2082283279037843</v>
      </c>
    </row>
    <row r="51" spans="1:12" s="140" customFormat="1" ht="13.5" thickTop="1">
      <c r="A51" s="150"/>
      <c r="B51" s="138"/>
      <c r="C51" s="137"/>
      <c r="D51" s="137"/>
      <c r="E51" s="139"/>
      <c r="F51" s="280"/>
      <c r="G51" s="245"/>
      <c r="H51" s="205"/>
      <c r="I51" s="482"/>
      <c r="J51" s="474"/>
      <c r="K51" s="4"/>
      <c r="L51" s="158"/>
    </row>
    <row r="52" spans="1:9" ht="13.5" thickBot="1">
      <c r="A52" s="128"/>
      <c r="B52" s="141"/>
      <c r="C52" s="128">
        <v>1</v>
      </c>
      <c r="D52" s="128"/>
      <c r="E52" s="129" t="s">
        <v>48</v>
      </c>
      <c r="F52" s="134"/>
      <c r="G52" s="247">
        <v>5500</v>
      </c>
      <c r="H52" s="203">
        <v>5500</v>
      </c>
      <c r="I52" s="475">
        <f t="shared" si="0"/>
        <v>1</v>
      </c>
    </row>
    <row r="53" spans="1:255" s="14" customFormat="1" ht="14.25" thickBot="1" thickTop="1">
      <c r="A53" s="129"/>
      <c r="B53" s="142"/>
      <c r="C53" s="128">
        <v>2</v>
      </c>
      <c r="D53" s="129"/>
      <c r="E53" s="129" t="s">
        <v>49</v>
      </c>
      <c r="F53" s="134">
        <v>300</v>
      </c>
      <c r="G53" s="247">
        <v>300</v>
      </c>
      <c r="H53" s="203">
        <v>500</v>
      </c>
      <c r="I53" s="475">
        <f t="shared" si="0"/>
        <v>1.6666666666666667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IU53" s="15"/>
    </row>
    <row r="54" spans="1:255" s="14" customFormat="1" ht="14.25" thickBot="1" thickTop="1">
      <c r="A54" s="143"/>
      <c r="B54" s="143"/>
      <c r="C54" s="143"/>
      <c r="D54" s="143"/>
      <c r="E54" s="143"/>
      <c r="F54" s="199"/>
      <c r="G54" s="248"/>
      <c r="H54" s="206"/>
      <c r="I54" s="48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IU54" s="15"/>
    </row>
    <row r="55" spans="1:27" s="276" customFormat="1" ht="14.25" thickBot="1" thickTop="1">
      <c r="A55" s="7"/>
      <c r="B55" s="11">
        <v>5</v>
      </c>
      <c r="C55" s="11"/>
      <c r="D55" s="11"/>
      <c r="E55" s="10" t="s">
        <v>50</v>
      </c>
      <c r="F55" s="281">
        <f>SUM(F52:F54)</f>
        <v>300</v>
      </c>
      <c r="G55" s="265">
        <f>SUM(G52:G54)</f>
        <v>5800</v>
      </c>
      <c r="H55" s="274">
        <f>SUM(H52:H54)</f>
        <v>6000</v>
      </c>
      <c r="I55" s="480">
        <f t="shared" si="0"/>
        <v>1.0344827586206897</v>
      </c>
      <c r="J55" s="4"/>
      <c r="K55" s="4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</row>
    <row r="56" spans="1:12" s="148" customFormat="1" ht="13.5" thickTop="1">
      <c r="A56" s="145"/>
      <c r="B56" s="146"/>
      <c r="C56" s="146"/>
      <c r="D56" s="146"/>
      <c r="E56" s="147"/>
      <c r="F56" s="224"/>
      <c r="G56" s="243"/>
      <c r="H56" s="202"/>
      <c r="I56" s="482"/>
      <c r="J56" s="4"/>
      <c r="K56" s="4"/>
      <c r="L56" s="27"/>
    </row>
    <row r="57" spans="1:27" s="143" customFormat="1" ht="13.5" thickBot="1">
      <c r="A57" s="136"/>
      <c r="B57" s="136"/>
      <c r="C57" s="135">
        <v>1</v>
      </c>
      <c r="D57" s="136"/>
      <c r="E57" s="136" t="s">
        <v>51</v>
      </c>
      <c r="F57" s="212"/>
      <c r="G57" s="250" t="s">
        <v>411</v>
      </c>
      <c r="H57" s="486"/>
      <c r="I57" s="475"/>
      <c r="J57" s="4"/>
      <c r="K57" s="4"/>
      <c r="L57" s="159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</row>
    <row r="58" spans="2:9" ht="12.75" customHeight="1" hidden="1" thickBot="1" thickTop="1">
      <c r="B58" s="3">
        <v>6</v>
      </c>
      <c r="E58" s="4" t="s">
        <v>52</v>
      </c>
      <c r="G58" s="251" t="e">
        <f>F58/#REF!</f>
        <v>#REF!</v>
      </c>
      <c r="H58" s="201"/>
      <c r="I58" s="484" t="e">
        <f t="shared" si="0"/>
        <v>#REF!</v>
      </c>
    </row>
    <row r="59" spans="1:9" ht="14.25" thickBot="1" thickTop="1">
      <c r="A59" s="7"/>
      <c r="B59" s="11">
        <v>6</v>
      </c>
      <c r="C59" s="9"/>
      <c r="D59" s="9"/>
      <c r="E59" s="10" t="s">
        <v>53</v>
      </c>
      <c r="F59" s="231"/>
      <c r="G59" s="263"/>
      <c r="H59" s="277"/>
      <c r="I59" s="487"/>
    </row>
    <row r="60" spans="1:9" ht="13.5" thickTop="1">
      <c r="A60" s="150"/>
      <c r="B60" s="150"/>
      <c r="C60" s="150"/>
      <c r="D60" s="150"/>
      <c r="E60" s="180"/>
      <c r="F60" s="160"/>
      <c r="G60" s="252" t="s">
        <v>411</v>
      </c>
      <c r="H60" s="488"/>
      <c r="I60" s="482"/>
    </row>
    <row r="61" spans="1:9" ht="12.75">
      <c r="A61" s="128"/>
      <c r="B61" s="128"/>
      <c r="C61" s="128"/>
      <c r="D61" s="128"/>
      <c r="E61" s="142" t="s">
        <v>54</v>
      </c>
      <c r="F61" s="134">
        <v>17934</v>
      </c>
      <c r="G61" s="235">
        <v>17934</v>
      </c>
      <c r="H61" s="309">
        <v>7305</v>
      </c>
      <c r="I61" s="475">
        <f t="shared" si="0"/>
        <v>0.40732686517229844</v>
      </c>
    </row>
    <row r="62" spans="1:9" ht="13.5" thickBot="1">
      <c r="A62" s="152"/>
      <c r="B62" s="152"/>
      <c r="C62" s="152"/>
      <c r="D62" s="152"/>
      <c r="E62" s="4" t="s">
        <v>55</v>
      </c>
      <c r="F62" s="13">
        <v>36715</v>
      </c>
      <c r="G62" s="253">
        <v>24580</v>
      </c>
      <c r="H62" s="206">
        <v>25062</v>
      </c>
      <c r="I62" s="484">
        <f t="shared" si="0"/>
        <v>1.0196094385679415</v>
      </c>
    </row>
    <row r="63" spans="1:9" ht="14.25" thickBot="1" thickTop="1">
      <c r="A63" s="7"/>
      <c r="B63" s="278">
        <v>7</v>
      </c>
      <c r="C63" s="9"/>
      <c r="D63" s="9"/>
      <c r="E63" s="17" t="s">
        <v>52</v>
      </c>
      <c r="F63" s="215">
        <f>SUM(F61:F62)</f>
        <v>54649</v>
      </c>
      <c r="G63" s="279">
        <f>SUM(G61:G62)</f>
        <v>42514</v>
      </c>
      <c r="H63" s="215">
        <f>SUM(H61:H62)</f>
        <v>32367</v>
      </c>
      <c r="I63" s="480">
        <f t="shared" si="0"/>
        <v>0.7613256809521569</v>
      </c>
    </row>
    <row r="64" spans="1:11" s="140" customFormat="1" ht="14.25" thickBot="1" thickTop="1">
      <c r="A64" s="172"/>
      <c r="B64" s="289"/>
      <c r="C64" s="172"/>
      <c r="D64" s="172"/>
      <c r="E64" s="290"/>
      <c r="F64" s="195"/>
      <c r="G64" s="259"/>
      <c r="H64" s="489"/>
      <c r="I64" s="490"/>
      <c r="J64" s="474"/>
      <c r="K64" s="158"/>
    </row>
    <row r="65" spans="1:11" s="10" customFormat="1" ht="14.25" thickBot="1" thickTop="1">
      <c r="A65" s="8"/>
      <c r="B65" s="11">
        <v>8</v>
      </c>
      <c r="C65" s="11"/>
      <c r="D65" s="11"/>
      <c r="E65" s="10" t="s">
        <v>56</v>
      </c>
      <c r="F65" s="223"/>
      <c r="G65" s="237"/>
      <c r="H65" s="491"/>
      <c r="I65" s="487"/>
      <c r="J65" s="478"/>
      <c r="K65" s="12"/>
    </row>
    <row r="66" spans="1:11" ht="24.75" customHeight="1" thickBot="1" thickTop="1">
      <c r="A66" s="8">
        <v>1</v>
      </c>
      <c r="B66" s="11"/>
      <c r="C66" s="11"/>
      <c r="D66" s="11"/>
      <c r="E66" s="291" t="s">
        <v>57</v>
      </c>
      <c r="F66" s="273">
        <f>F26+F37+F43+F50+F55+F63</f>
        <v>454021</v>
      </c>
      <c r="G66" s="273">
        <f>G26+G37+G43+G50+G55+G63</f>
        <v>493831</v>
      </c>
      <c r="H66" s="273">
        <f>H26+H37+H43+H50+H55+H63</f>
        <v>369359</v>
      </c>
      <c r="I66" s="480">
        <f t="shared" si="0"/>
        <v>0.7479461597186082</v>
      </c>
      <c r="K66" s="201"/>
    </row>
    <row r="67" spans="1:11" ht="54" customHeight="1" thickBot="1" thickTop="1">
      <c r="A67" s="153" t="s">
        <v>0</v>
      </c>
      <c r="B67" s="154" t="s">
        <v>1</v>
      </c>
      <c r="C67" s="154" t="s">
        <v>2</v>
      </c>
      <c r="D67" s="154" t="s">
        <v>3</v>
      </c>
      <c r="E67" s="155" t="s">
        <v>58</v>
      </c>
      <c r="F67" s="271" t="s">
        <v>410</v>
      </c>
      <c r="G67" s="189" t="s">
        <v>408</v>
      </c>
      <c r="H67" s="200" t="s">
        <v>454</v>
      </c>
      <c r="I67" s="492"/>
      <c r="J67" s="481"/>
      <c r="K67" s="18"/>
    </row>
    <row r="68" spans="1:10" ht="12.75" customHeight="1" hidden="1">
      <c r="A68" s="19"/>
      <c r="G68" s="234" t="e">
        <f>F68/#REF!</f>
        <v>#REF!</v>
      </c>
      <c r="H68" s="201"/>
      <c r="I68" s="482" t="e">
        <f aca="true" t="shared" si="1" ref="I68:I131">H68/G68</f>
        <v>#REF!</v>
      </c>
      <c r="J68" s="493"/>
    </row>
    <row r="69" spans="6:9" ht="12.75" customHeight="1" hidden="1" thickTop="1">
      <c r="F69" s="282"/>
      <c r="G69" s="234" t="e">
        <f>F69/#REF!</f>
        <v>#REF!</v>
      </c>
      <c r="H69" s="201"/>
      <c r="I69" s="475" t="e">
        <f t="shared" si="1"/>
        <v>#REF!</v>
      </c>
    </row>
    <row r="70" spans="1:9" ht="13.5" thickTop="1">
      <c r="A70" s="128"/>
      <c r="B70" s="128"/>
      <c r="C70" s="128"/>
      <c r="D70" s="128"/>
      <c r="E70" s="129"/>
      <c r="F70" s="134"/>
      <c r="G70" s="235"/>
      <c r="H70" s="203"/>
      <c r="I70" s="475"/>
    </row>
    <row r="71" spans="1:9" ht="12.75">
      <c r="A71" s="128"/>
      <c r="B71" s="128"/>
      <c r="C71" s="128"/>
      <c r="D71" s="128">
        <v>1</v>
      </c>
      <c r="E71" s="129" t="s">
        <v>59</v>
      </c>
      <c r="F71" s="134">
        <v>47874</v>
      </c>
      <c r="G71" s="241">
        <v>44035</v>
      </c>
      <c r="H71" s="203">
        <v>44080</v>
      </c>
      <c r="I71" s="475">
        <f t="shared" si="1"/>
        <v>1.0010219143862837</v>
      </c>
    </row>
    <row r="72" spans="1:9" ht="12.75">
      <c r="A72" s="128"/>
      <c r="B72" s="128"/>
      <c r="C72" s="128"/>
      <c r="D72" s="128">
        <v>2</v>
      </c>
      <c r="E72" s="129" t="s">
        <v>60</v>
      </c>
      <c r="F72" s="134"/>
      <c r="G72" s="241"/>
      <c r="H72" s="203"/>
      <c r="I72" s="475"/>
    </row>
    <row r="73" spans="1:9" ht="12.75">
      <c r="A73" s="128"/>
      <c r="B73" s="128"/>
      <c r="C73" s="128"/>
      <c r="D73" s="128">
        <v>3</v>
      </c>
      <c r="E73" s="129" t="s">
        <v>61</v>
      </c>
      <c r="F73" s="134">
        <v>290</v>
      </c>
      <c r="G73" s="241">
        <v>290</v>
      </c>
      <c r="H73" s="203">
        <v>290</v>
      </c>
      <c r="I73" s="475">
        <f t="shared" si="1"/>
        <v>1</v>
      </c>
    </row>
    <row r="74" spans="1:10" s="12" customFormat="1" ht="12.75">
      <c r="A74" s="132"/>
      <c r="B74" s="132"/>
      <c r="C74" s="132">
        <v>1</v>
      </c>
      <c r="D74" s="132"/>
      <c r="E74" s="133" t="s">
        <v>62</v>
      </c>
      <c r="F74" s="225">
        <f>SUM(F71:F73)</f>
        <v>48164</v>
      </c>
      <c r="G74" s="225">
        <f>SUM(G71:G73)</f>
        <v>44325</v>
      </c>
      <c r="H74" s="494">
        <f>SUM(H71:H73)</f>
        <v>44370</v>
      </c>
      <c r="I74" s="495">
        <f t="shared" si="1"/>
        <v>1.001015228426396</v>
      </c>
      <c r="J74" s="478"/>
    </row>
    <row r="75" spans="1:9" ht="12.75">
      <c r="A75" s="128"/>
      <c r="B75" s="128"/>
      <c r="C75" s="128"/>
      <c r="D75" s="128">
        <v>1</v>
      </c>
      <c r="E75" s="129" t="s">
        <v>63</v>
      </c>
      <c r="F75" s="134"/>
      <c r="G75" s="241">
        <v>1275</v>
      </c>
      <c r="H75" s="203">
        <v>1273</v>
      </c>
      <c r="I75" s="475">
        <f t="shared" si="1"/>
        <v>0.9984313725490196</v>
      </c>
    </row>
    <row r="76" spans="1:10" s="12" customFormat="1" ht="12.75">
      <c r="A76" s="132"/>
      <c r="B76" s="132"/>
      <c r="C76" s="132">
        <v>2</v>
      </c>
      <c r="D76" s="132"/>
      <c r="E76" s="133" t="s">
        <v>64</v>
      </c>
      <c r="F76" s="225">
        <f>SUM(F75)</f>
        <v>0</v>
      </c>
      <c r="G76" s="246">
        <v>1275</v>
      </c>
      <c r="H76" s="476">
        <v>1273</v>
      </c>
      <c r="I76" s="495">
        <f t="shared" si="1"/>
        <v>0.9984313725490196</v>
      </c>
      <c r="J76" s="478"/>
    </row>
    <row r="77" spans="1:9" ht="12.75">
      <c r="A77" s="128"/>
      <c r="B77" s="128"/>
      <c r="C77" s="128"/>
      <c r="D77" s="128">
        <v>1</v>
      </c>
      <c r="E77" s="129" t="s">
        <v>65</v>
      </c>
      <c r="F77" s="134"/>
      <c r="G77" s="241"/>
      <c r="H77" s="203"/>
      <c r="I77" s="475"/>
    </row>
    <row r="78" spans="1:9" ht="12.75">
      <c r="A78" s="128"/>
      <c r="B78" s="128"/>
      <c r="C78" s="128"/>
      <c r="D78" s="128">
        <v>2</v>
      </c>
      <c r="E78" s="129" t="s">
        <v>66</v>
      </c>
      <c r="F78" s="134"/>
      <c r="G78" s="241"/>
      <c r="H78" s="203"/>
      <c r="I78" s="475"/>
    </row>
    <row r="79" spans="1:9" ht="12.75">
      <c r="A79" s="128"/>
      <c r="B79" s="128"/>
      <c r="C79" s="128"/>
      <c r="D79" s="128">
        <v>3</v>
      </c>
      <c r="E79" s="129" t="s">
        <v>67</v>
      </c>
      <c r="F79" s="134"/>
      <c r="G79" s="241">
        <v>529</v>
      </c>
      <c r="H79" s="203">
        <v>528</v>
      </c>
      <c r="I79" s="475">
        <f t="shared" si="1"/>
        <v>0.998109640831758</v>
      </c>
    </row>
    <row r="80" spans="1:10" s="12" customFormat="1" ht="12.75">
      <c r="A80" s="132"/>
      <c r="B80" s="132"/>
      <c r="C80" s="132">
        <v>3</v>
      </c>
      <c r="D80" s="132"/>
      <c r="E80" s="133" t="s">
        <v>68</v>
      </c>
      <c r="F80" s="225">
        <f>SUM(F77:F79)</f>
        <v>0</v>
      </c>
      <c r="G80" s="246">
        <f>SUM(G77:G79)</f>
        <v>529</v>
      </c>
      <c r="H80" s="494">
        <v>528</v>
      </c>
      <c r="I80" s="495">
        <f t="shared" si="1"/>
        <v>0.998109640831758</v>
      </c>
      <c r="J80" s="478"/>
    </row>
    <row r="81" spans="1:9" ht="12.75">
      <c r="A81" s="128"/>
      <c r="B81" s="128"/>
      <c r="C81" s="128"/>
      <c r="D81" s="128">
        <v>1</v>
      </c>
      <c r="E81" s="129" t="s">
        <v>412</v>
      </c>
      <c r="F81" s="134">
        <v>331</v>
      </c>
      <c r="G81" s="241">
        <v>171</v>
      </c>
      <c r="H81" s="203">
        <v>171</v>
      </c>
      <c r="I81" s="475">
        <f t="shared" si="1"/>
        <v>1</v>
      </c>
    </row>
    <row r="82" spans="1:9" ht="12.75">
      <c r="A82" s="128"/>
      <c r="B82" s="128"/>
      <c r="C82" s="128"/>
      <c r="D82" s="128">
        <v>2</v>
      </c>
      <c r="E82" s="129" t="s">
        <v>69</v>
      </c>
      <c r="F82" s="134">
        <v>662</v>
      </c>
      <c r="G82" s="241">
        <v>662</v>
      </c>
      <c r="H82" s="203">
        <v>662</v>
      </c>
      <c r="I82" s="475">
        <f t="shared" si="1"/>
        <v>1</v>
      </c>
    </row>
    <row r="83" spans="1:9" ht="12.75">
      <c r="A83" s="128"/>
      <c r="B83" s="128"/>
      <c r="C83" s="128"/>
      <c r="D83" s="128">
        <v>3</v>
      </c>
      <c r="E83" s="129" t="s">
        <v>413</v>
      </c>
      <c r="F83" s="134"/>
      <c r="G83" s="241"/>
      <c r="H83" s="203"/>
      <c r="I83" s="475"/>
    </row>
    <row r="84" spans="1:255" s="5" customFormat="1" ht="12.75">
      <c r="A84" s="128"/>
      <c r="B84" s="128"/>
      <c r="C84" s="128"/>
      <c r="D84" s="128">
        <v>4</v>
      </c>
      <c r="E84" s="129" t="s">
        <v>70</v>
      </c>
      <c r="F84" s="134"/>
      <c r="G84" s="241"/>
      <c r="H84" s="203">
        <v>25</v>
      </c>
      <c r="I84" s="475"/>
      <c r="J84" s="4"/>
      <c r="K84" s="4"/>
      <c r="L84" s="4"/>
      <c r="M84" s="4"/>
      <c r="N84" s="4"/>
      <c r="O84" s="4"/>
      <c r="P84" s="4"/>
      <c r="Q84" s="4"/>
      <c r="R84" s="4"/>
      <c r="S84" s="4"/>
      <c r="IU84" s="6"/>
    </row>
    <row r="85" spans="1:9" ht="12.75">
      <c r="A85" s="128"/>
      <c r="B85" s="128"/>
      <c r="C85" s="128"/>
      <c r="D85" s="128">
        <v>5</v>
      </c>
      <c r="E85" s="129" t="s">
        <v>71</v>
      </c>
      <c r="F85" s="134">
        <v>2717</v>
      </c>
      <c r="G85" s="241">
        <v>2516</v>
      </c>
      <c r="H85" s="203">
        <v>2434</v>
      </c>
      <c r="I85" s="475">
        <f t="shared" si="1"/>
        <v>0.9674085850556439</v>
      </c>
    </row>
    <row r="86" spans="1:9" ht="12.75">
      <c r="A86" s="128"/>
      <c r="B86" s="128"/>
      <c r="C86" s="128"/>
      <c r="D86" s="128">
        <v>6</v>
      </c>
      <c r="E86" s="129" t="s">
        <v>72</v>
      </c>
      <c r="F86" s="134">
        <v>1200</v>
      </c>
      <c r="G86" s="241">
        <v>1200</v>
      </c>
      <c r="H86" s="203">
        <v>1154</v>
      </c>
      <c r="I86" s="475">
        <f t="shared" si="1"/>
        <v>0.9616666666666667</v>
      </c>
    </row>
    <row r="87" spans="1:10" s="12" customFormat="1" ht="12.75">
      <c r="A87" s="132"/>
      <c r="B87" s="132"/>
      <c r="C87" s="132">
        <v>4</v>
      </c>
      <c r="D87" s="132"/>
      <c r="E87" s="133" t="s">
        <v>73</v>
      </c>
      <c r="F87" s="225">
        <f>SUM(F81:F86)</f>
        <v>4910</v>
      </c>
      <c r="G87" s="246">
        <f>SUM(G81:G86)</f>
        <v>4549</v>
      </c>
      <c r="H87" s="494">
        <f>SUM(H81:H86)</f>
        <v>4446</v>
      </c>
      <c r="I87" s="495">
        <f t="shared" si="1"/>
        <v>0.9773576610244009</v>
      </c>
      <c r="J87" s="478"/>
    </row>
    <row r="88" spans="1:9" ht="12.75">
      <c r="A88" s="128"/>
      <c r="B88" s="128"/>
      <c r="C88" s="128"/>
      <c r="D88" s="128">
        <v>1</v>
      </c>
      <c r="E88" s="129" t="s">
        <v>74</v>
      </c>
      <c r="F88" s="134">
        <v>441</v>
      </c>
      <c r="G88" s="241">
        <v>1414</v>
      </c>
      <c r="H88" s="203">
        <v>1413</v>
      </c>
      <c r="I88" s="475">
        <f t="shared" si="1"/>
        <v>0.9992927864214993</v>
      </c>
    </row>
    <row r="89" spans="1:10" s="12" customFormat="1" ht="12.75">
      <c r="A89" s="132"/>
      <c r="B89" s="132"/>
      <c r="C89" s="132">
        <v>5</v>
      </c>
      <c r="D89" s="132"/>
      <c r="E89" s="133" t="s">
        <v>75</v>
      </c>
      <c r="F89" s="225">
        <f>SUM(F88:F88)</f>
        <v>441</v>
      </c>
      <c r="G89" s="246">
        <f>SUM(G88:G88)</f>
        <v>1414</v>
      </c>
      <c r="H89" s="494">
        <v>1413</v>
      </c>
      <c r="I89" s="495">
        <f t="shared" si="1"/>
        <v>0.9992927864214993</v>
      </c>
      <c r="J89" s="478"/>
    </row>
    <row r="90" spans="1:10" s="12" customFormat="1" ht="13.5" thickBot="1">
      <c r="A90" s="163"/>
      <c r="B90" s="163"/>
      <c r="C90" s="163">
        <v>6</v>
      </c>
      <c r="D90" s="163"/>
      <c r="E90" s="164" t="s">
        <v>76</v>
      </c>
      <c r="F90" s="227"/>
      <c r="G90" s="496">
        <v>2909</v>
      </c>
      <c r="H90" s="497">
        <v>2907</v>
      </c>
      <c r="I90" s="484">
        <f t="shared" si="1"/>
        <v>0.9993124785149536</v>
      </c>
      <c r="J90" s="478"/>
    </row>
    <row r="91" spans="1:9" ht="14.25" thickBot="1" thickTop="1">
      <c r="A91" s="7"/>
      <c r="B91" s="11">
        <v>1</v>
      </c>
      <c r="C91" s="11"/>
      <c r="D91" s="11"/>
      <c r="E91" s="10" t="s">
        <v>77</v>
      </c>
      <c r="F91" s="272">
        <f>F74+F76+F80+F87+F89</f>
        <v>53515</v>
      </c>
      <c r="G91" s="265">
        <f>G74+G76+G80+G87+G89+G90</f>
        <v>55001</v>
      </c>
      <c r="H91" s="265">
        <f>H74+H76+H80+H87+H89+H90</f>
        <v>54937</v>
      </c>
      <c r="I91" s="498">
        <f t="shared" si="1"/>
        <v>0.9988363847930037</v>
      </c>
    </row>
    <row r="92" spans="1:9" ht="13.5" thickTop="1">
      <c r="A92" s="150"/>
      <c r="B92" s="161"/>
      <c r="C92" s="161"/>
      <c r="D92" s="161"/>
      <c r="E92" s="162"/>
      <c r="F92" s="228"/>
      <c r="G92" s="249"/>
      <c r="H92" s="499"/>
      <c r="I92" s="482"/>
    </row>
    <row r="93" spans="1:9" ht="12.75">
      <c r="A93" s="128"/>
      <c r="B93" s="128"/>
      <c r="C93" s="128">
        <v>1</v>
      </c>
      <c r="D93" s="128"/>
      <c r="E93" s="129" t="s">
        <v>78</v>
      </c>
      <c r="F93" s="134">
        <v>13450</v>
      </c>
      <c r="G93" s="241">
        <v>11494</v>
      </c>
      <c r="H93" s="203">
        <v>11495</v>
      </c>
      <c r="I93" s="475">
        <f t="shared" si="1"/>
        <v>1.0000870019140422</v>
      </c>
    </row>
    <row r="94" spans="1:9" ht="12.75">
      <c r="A94" s="128"/>
      <c r="B94" s="128"/>
      <c r="C94" s="128">
        <v>2</v>
      </c>
      <c r="D94" s="128"/>
      <c r="E94" s="129" t="s">
        <v>79</v>
      </c>
      <c r="F94" s="134">
        <v>41</v>
      </c>
      <c r="G94" s="241"/>
      <c r="H94" s="203"/>
      <c r="I94" s="475"/>
    </row>
    <row r="95" spans="1:9" ht="12.75">
      <c r="A95" s="128"/>
      <c r="B95" s="128"/>
      <c r="C95" s="128">
        <v>3</v>
      </c>
      <c r="D95" s="128"/>
      <c r="E95" s="129" t="s">
        <v>80</v>
      </c>
      <c r="F95" s="134">
        <v>51</v>
      </c>
      <c r="G95" s="241">
        <v>51</v>
      </c>
      <c r="H95" s="203">
        <v>185</v>
      </c>
      <c r="I95" s="475">
        <f t="shared" si="1"/>
        <v>3.627450980392157</v>
      </c>
    </row>
    <row r="96" spans="1:9" ht="12.75">
      <c r="A96" s="128"/>
      <c r="B96" s="128"/>
      <c r="C96" s="128">
        <v>4</v>
      </c>
      <c r="D96" s="128"/>
      <c r="E96" s="129" t="s">
        <v>81</v>
      </c>
      <c r="F96" s="134"/>
      <c r="G96" s="241"/>
      <c r="H96" s="203">
        <v>75</v>
      </c>
      <c r="I96" s="475"/>
    </row>
    <row r="97" spans="1:9" ht="13.5" thickBot="1">
      <c r="A97" s="152"/>
      <c r="B97" s="152"/>
      <c r="C97" s="152">
        <v>5</v>
      </c>
      <c r="D97" s="152"/>
      <c r="E97" s="143" t="s">
        <v>82</v>
      </c>
      <c r="F97" s="193"/>
      <c r="G97" s="254">
        <v>1477</v>
      </c>
      <c r="H97" s="206">
        <v>1579</v>
      </c>
      <c r="I97" s="484">
        <f t="shared" si="1"/>
        <v>1.069058903182126</v>
      </c>
    </row>
    <row r="98" spans="1:9" ht="14.25" thickBot="1" thickTop="1">
      <c r="A98" s="7"/>
      <c r="B98" s="11">
        <v>2</v>
      </c>
      <c r="C98" s="11"/>
      <c r="D98" s="11"/>
      <c r="E98" s="10" t="s">
        <v>83</v>
      </c>
      <c r="F98" s="272">
        <f>SUM(F93:F97)</f>
        <v>13542</v>
      </c>
      <c r="G98" s="265">
        <f>SUM(G93:G97)</f>
        <v>13022</v>
      </c>
      <c r="H98" s="272">
        <f>SUM(H93:H97)</f>
        <v>13334</v>
      </c>
      <c r="I98" s="498">
        <f t="shared" si="1"/>
        <v>1.0239594532329903</v>
      </c>
    </row>
    <row r="99" spans="6:9" ht="14.25" thickBot="1" thickTop="1">
      <c r="F99" s="230"/>
      <c r="G99" s="261"/>
      <c r="H99" s="292"/>
      <c r="I99" s="490"/>
    </row>
    <row r="100" spans="1:10" ht="54.75" customHeight="1" thickBot="1" thickTop="1">
      <c r="A100" s="1" t="s">
        <v>0</v>
      </c>
      <c r="B100" s="2" t="s">
        <v>1</v>
      </c>
      <c r="C100" s="2" t="s">
        <v>2</v>
      </c>
      <c r="D100" s="154" t="s">
        <v>3</v>
      </c>
      <c r="E100" s="155" t="s">
        <v>58</v>
      </c>
      <c r="F100" s="271" t="s">
        <v>410</v>
      </c>
      <c r="G100" s="189" t="s">
        <v>408</v>
      </c>
      <c r="H100" s="200" t="s">
        <v>455</v>
      </c>
      <c r="I100" s="492"/>
      <c r="J100" s="481"/>
    </row>
    <row r="101" spans="8:9" ht="12.75" customHeight="1" hidden="1">
      <c r="H101" s="201"/>
      <c r="I101" s="482" t="e">
        <f t="shared" si="1"/>
        <v>#DIV/0!</v>
      </c>
    </row>
    <row r="102" spans="4:9" ht="12.75" customHeight="1" hidden="1" thickTop="1">
      <c r="D102" s="20"/>
      <c r="E102" s="21"/>
      <c r="H102" s="201"/>
      <c r="I102" s="475" t="e">
        <f t="shared" si="1"/>
        <v>#DIV/0!</v>
      </c>
    </row>
    <row r="103" spans="1:9" ht="13.5" thickTop="1">
      <c r="A103" s="128"/>
      <c r="B103" s="128"/>
      <c r="C103" s="128"/>
      <c r="D103" s="128">
        <v>1</v>
      </c>
      <c r="E103" s="129" t="s">
        <v>84</v>
      </c>
      <c r="F103" s="134">
        <v>5</v>
      </c>
      <c r="G103" s="235">
        <v>5</v>
      </c>
      <c r="H103" s="203"/>
      <c r="I103" s="475">
        <f t="shared" si="1"/>
        <v>0</v>
      </c>
    </row>
    <row r="104" spans="1:9" ht="12.75">
      <c r="A104" s="128"/>
      <c r="B104" s="128"/>
      <c r="C104" s="128"/>
      <c r="D104" s="128">
        <v>2</v>
      </c>
      <c r="E104" s="129" t="s">
        <v>85</v>
      </c>
      <c r="F104" s="134">
        <v>900</v>
      </c>
      <c r="G104" s="235">
        <v>921</v>
      </c>
      <c r="H104" s="203">
        <v>855</v>
      </c>
      <c r="I104" s="475">
        <f t="shared" si="1"/>
        <v>0.9283387622149837</v>
      </c>
    </row>
    <row r="105" spans="1:9" ht="12.75">
      <c r="A105" s="128"/>
      <c r="B105" s="128"/>
      <c r="C105" s="128"/>
      <c r="D105" s="128">
        <v>3</v>
      </c>
      <c r="E105" s="129" t="s">
        <v>86</v>
      </c>
      <c r="F105" s="134">
        <v>860</v>
      </c>
      <c r="G105" s="235">
        <v>860</v>
      </c>
      <c r="H105" s="203">
        <v>798</v>
      </c>
      <c r="I105" s="475">
        <f t="shared" si="1"/>
        <v>0.9279069767441861</v>
      </c>
    </row>
    <row r="106" spans="1:9" ht="12.75">
      <c r="A106" s="128"/>
      <c r="B106" s="128"/>
      <c r="C106" s="128"/>
      <c r="D106" s="128">
        <v>4</v>
      </c>
      <c r="E106" s="129" t="s">
        <v>87</v>
      </c>
      <c r="F106" s="134">
        <v>1400</v>
      </c>
      <c r="G106" s="235">
        <v>1400</v>
      </c>
      <c r="H106" s="203">
        <v>2312</v>
      </c>
      <c r="I106" s="475">
        <f t="shared" si="1"/>
        <v>1.6514285714285715</v>
      </c>
    </row>
    <row r="107" spans="1:9" ht="13.5" customHeight="1">
      <c r="A107" s="128"/>
      <c r="B107" s="128"/>
      <c r="C107" s="128"/>
      <c r="D107" s="128">
        <v>5</v>
      </c>
      <c r="E107" s="129" t="s">
        <v>88</v>
      </c>
      <c r="F107" s="134">
        <v>905</v>
      </c>
      <c r="G107" s="235">
        <v>965</v>
      </c>
      <c r="H107" s="203">
        <v>336</v>
      </c>
      <c r="I107" s="475">
        <f t="shared" si="1"/>
        <v>0.34818652849740933</v>
      </c>
    </row>
    <row r="108" spans="1:9" ht="12.75">
      <c r="A108" s="128"/>
      <c r="B108" s="128"/>
      <c r="C108" s="128"/>
      <c r="D108" s="128">
        <v>6</v>
      </c>
      <c r="E108" s="129" t="s">
        <v>89</v>
      </c>
      <c r="F108" s="134">
        <v>270</v>
      </c>
      <c r="G108" s="235">
        <v>270</v>
      </c>
      <c r="H108" s="203">
        <v>172</v>
      </c>
      <c r="I108" s="475">
        <f t="shared" si="1"/>
        <v>0.6370370370370371</v>
      </c>
    </row>
    <row r="109" spans="1:9" ht="13.5" thickBot="1">
      <c r="A109" s="128"/>
      <c r="B109" s="128"/>
      <c r="C109" s="128"/>
      <c r="D109" s="128">
        <v>7</v>
      </c>
      <c r="E109" s="129" t="s">
        <v>90</v>
      </c>
      <c r="F109" s="134">
        <v>1950</v>
      </c>
      <c r="G109" s="235">
        <v>1965</v>
      </c>
      <c r="H109" s="203">
        <v>1851</v>
      </c>
      <c r="I109" s="475">
        <f t="shared" si="1"/>
        <v>0.9419847328244275</v>
      </c>
    </row>
    <row r="110" spans="1:255" s="14" customFormat="1" ht="14.25" thickBot="1" thickTop="1">
      <c r="A110" s="129"/>
      <c r="B110" s="132"/>
      <c r="C110" s="132">
        <v>1</v>
      </c>
      <c r="D110" s="132"/>
      <c r="E110" s="133" t="s">
        <v>91</v>
      </c>
      <c r="F110" s="267">
        <f>SUM(F103:F109)</f>
        <v>6290</v>
      </c>
      <c r="G110" s="500">
        <f>SUM(G103:G109)</f>
        <v>6386</v>
      </c>
      <c r="H110" s="501">
        <f>SUM(H103:H109)</f>
        <v>6324</v>
      </c>
      <c r="I110" s="495">
        <f t="shared" si="1"/>
        <v>0.9902912621359223</v>
      </c>
      <c r="J110" s="4"/>
      <c r="K110" s="4"/>
      <c r="L110" s="4"/>
      <c r="M110" s="4"/>
      <c r="N110" s="4"/>
      <c r="IU110" s="15"/>
    </row>
    <row r="111" spans="1:9" ht="13.5" thickTop="1">
      <c r="A111" s="128"/>
      <c r="B111" s="128"/>
      <c r="C111" s="128"/>
      <c r="D111" s="128">
        <v>1</v>
      </c>
      <c r="E111" s="129" t="s">
        <v>92</v>
      </c>
      <c r="F111" s="268">
        <v>1100</v>
      </c>
      <c r="G111" s="235">
        <v>1100</v>
      </c>
      <c r="H111" s="203">
        <v>1006</v>
      </c>
      <c r="I111" s="475">
        <f t="shared" si="1"/>
        <v>0.9145454545454546</v>
      </c>
    </row>
    <row r="112" spans="1:9" ht="12.75">
      <c r="A112" s="128"/>
      <c r="B112" s="128"/>
      <c r="C112" s="128"/>
      <c r="D112" s="128">
        <v>2</v>
      </c>
      <c r="E112" s="129" t="s">
        <v>93</v>
      </c>
      <c r="F112" s="268">
        <v>80</v>
      </c>
      <c r="G112" s="235">
        <v>80</v>
      </c>
      <c r="H112" s="203">
        <v>66</v>
      </c>
      <c r="I112" s="475">
        <f t="shared" si="1"/>
        <v>0.825</v>
      </c>
    </row>
    <row r="113" spans="1:255" s="5" customFormat="1" ht="12.75">
      <c r="A113" s="128"/>
      <c r="B113" s="128"/>
      <c r="C113" s="128"/>
      <c r="D113" s="128">
        <v>3</v>
      </c>
      <c r="E113" s="129" t="s">
        <v>94</v>
      </c>
      <c r="F113" s="268">
        <v>1650</v>
      </c>
      <c r="G113" s="235">
        <v>1650</v>
      </c>
      <c r="H113" s="203">
        <v>1988</v>
      </c>
      <c r="I113" s="475">
        <f t="shared" si="1"/>
        <v>1.2048484848484848</v>
      </c>
      <c r="J113" s="474"/>
      <c r="K113" s="4"/>
      <c r="IU113" s="6"/>
    </row>
    <row r="114" spans="1:255" s="5" customFormat="1" ht="12.75">
      <c r="A114" s="132"/>
      <c r="B114" s="132"/>
      <c r="C114" s="132">
        <v>2</v>
      </c>
      <c r="D114" s="132"/>
      <c r="E114" s="133" t="s">
        <v>95</v>
      </c>
      <c r="F114" s="198">
        <f>SUM(F111:F113)</f>
        <v>2830</v>
      </c>
      <c r="G114" s="198">
        <f>SUM(G111:G113)</f>
        <v>2830</v>
      </c>
      <c r="H114" s="502">
        <f>SUM(H111:H113)</f>
        <v>3060</v>
      </c>
      <c r="I114" s="495">
        <f t="shared" si="1"/>
        <v>1.0812720848056536</v>
      </c>
      <c r="J114" s="474"/>
      <c r="K114" s="4"/>
      <c r="IU114" s="6"/>
    </row>
    <row r="115" spans="1:9" ht="12.75">
      <c r="A115" s="128"/>
      <c r="B115" s="128"/>
      <c r="C115" s="128"/>
      <c r="D115" s="128">
        <v>1</v>
      </c>
      <c r="E115" s="129" t="s">
        <v>96</v>
      </c>
      <c r="F115" s="268"/>
      <c r="G115" s="235"/>
      <c r="H115" s="203"/>
      <c r="I115" s="475"/>
    </row>
    <row r="116" spans="1:9" ht="12.75">
      <c r="A116" s="128"/>
      <c r="B116" s="128"/>
      <c r="C116" s="128"/>
      <c r="D116" s="128">
        <v>2</v>
      </c>
      <c r="E116" s="129" t="s">
        <v>97</v>
      </c>
      <c r="F116" s="268"/>
      <c r="G116" s="235">
        <v>300</v>
      </c>
      <c r="H116" s="203">
        <v>72</v>
      </c>
      <c r="I116" s="475">
        <f t="shared" si="1"/>
        <v>0.24</v>
      </c>
    </row>
    <row r="117" spans="1:9" ht="12.75">
      <c r="A117" s="128"/>
      <c r="B117" s="128"/>
      <c r="C117" s="128"/>
      <c r="D117" s="128">
        <v>3</v>
      </c>
      <c r="E117" s="129" t="s">
        <v>98</v>
      </c>
      <c r="F117" s="268"/>
      <c r="G117" s="235"/>
      <c r="H117" s="203"/>
      <c r="I117" s="475"/>
    </row>
    <row r="118" spans="1:9" ht="12.75">
      <c r="A118" s="128"/>
      <c r="B118" s="128"/>
      <c r="C118" s="128"/>
      <c r="D118" s="128">
        <v>4</v>
      </c>
      <c r="E118" s="129" t="s">
        <v>99</v>
      </c>
      <c r="F118" s="268">
        <v>1000</v>
      </c>
      <c r="G118" s="235">
        <v>1000</v>
      </c>
      <c r="H118" s="203">
        <v>1081</v>
      </c>
      <c r="I118" s="475">
        <f t="shared" si="1"/>
        <v>1.081</v>
      </c>
    </row>
    <row r="119" spans="1:255" s="5" customFormat="1" ht="12.75">
      <c r="A119" s="128"/>
      <c r="B119" s="128"/>
      <c r="C119" s="128"/>
      <c r="D119" s="128">
        <v>5</v>
      </c>
      <c r="E119" s="129" t="s">
        <v>100</v>
      </c>
      <c r="F119" s="268">
        <v>4500</v>
      </c>
      <c r="G119" s="235">
        <v>4500</v>
      </c>
      <c r="H119" s="203">
        <v>3645</v>
      </c>
      <c r="I119" s="475">
        <f t="shared" si="1"/>
        <v>0.81</v>
      </c>
      <c r="J119" s="474"/>
      <c r="K119" s="4"/>
      <c r="IU119" s="6"/>
    </row>
    <row r="120" spans="1:255" s="5" customFormat="1" ht="12.75">
      <c r="A120" s="128"/>
      <c r="B120" s="128"/>
      <c r="C120" s="128"/>
      <c r="D120" s="128">
        <v>6</v>
      </c>
      <c r="E120" s="129" t="s">
        <v>101</v>
      </c>
      <c r="F120" s="268">
        <v>90</v>
      </c>
      <c r="G120" s="235">
        <v>90</v>
      </c>
      <c r="H120" s="203">
        <v>110</v>
      </c>
      <c r="I120" s="475">
        <f t="shared" si="1"/>
        <v>1.2222222222222223</v>
      </c>
      <c r="J120" s="474"/>
      <c r="K120" s="4"/>
      <c r="IU120" s="6"/>
    </row>
    <row r="121" spans="1:255" s="5" customFormat="1" ht="12.75">
      <c r="A121" s="128"/>
      <c r="B121" s="128"/>
      <c r="C121" s="128"/>
      <c r="D121" s="128">
        <v>7</v>
      </c>
      <c r="E121" s="129" t="s">
        <v>102</v>
      </c>
      <c r="F121" s="268">
        <v>5600</v>
      </c>
      <c r="G121" s="235">
        <v>7980</v>
      </c>
      <c r="H121" s="203">
        <v>8784</v>
      </c>
      <c r="I121" s="475">
        <f t="shared" si="1"/>
        <v>1.1007518796992481</v>
      </c>
      <c r="J121" s="474"/>
      <c r="K121" s="4"/>
      <c r="IU121" s="6"/>
    </row>
    <row r="122" spans="1:255" s="5" customFormat="1" ht="12.75">
      <c r="A122" s="128"/>
      <c r="B122" s="128"/>
      <c r="C122" s="128"/>
      <c r="D122" s="128">
        <v>8</v>
      </c>
      <c r="E122" s="129" t="s">
        <v>103</v>
      </c>
      <c r="F122" s="268">
        <v>5500</v>
      </c>
      <c r="G122" s="235">
        <v>5513</v>
      </c>
      <c r="H122" s="203">
        <v>5191</v>
      </c>
      <c r="I122" s="475">
        <f t="shared" si="1"/>
        <v>0.9415925993107201</v>
      </c>
      <c r="J122" s="474"/>
      <c r="K122" s="4"/>
      <c r="IU122" s="6"/>
    </row>
    <row r="123" spans="1:255" s="5" customFormat="1" ht="12.75">
      <c r="A123" s="128"/>
      <c r="B123" s="128"/>
      <c r="C123" s="128"/>
      <c r="D123" s="128">
        <v>9</v>
      </c>
      <c r="E123" s="129" t="s">
        <v>104</v>
      </c>
      <c r="F123" s="268">
        <v>700</v>
      </c>
      <c r="G123" s="235">
        <v>700</v>
      </c>
      <c r="H123" s="203">
        <v>979</v>
      </c>
      <c r="I123" s="475">
        <f t="shared" si="1"/>
        <v>1.3985714285714286</v>
      </c>
      <c r="J123" s="474"/>
      <c r="K123" s="4"/>
      <c r="IU123" s="6"/>
    </row>
    <row r="124" spans="1:255" s="5" customFormat="1" ht="12.75">
      <c r="A124" s="132"/>
      <c r="B124" s="132"/>
      <c r="C124" s="132">
        <v>3</v>
      </c>
      <c r="D124" s="132"/>
      <c r="E124" s="133" t="s">
        <v>105</v>
      </c>
      <c r="F124" s="198">
        <f>SUM(F115:F123)</f>
        <v>17390</v>
      </c>
      <c r="G124" s="255">
        <f>SUM(G115:G123)</f>
        <v>20083</v>
      </c>
      <c r="H124" s="503">
        <f>SUM(H115:H123)</f>
        <v>19862</v>
      </c>
      <c r="I124" s="477">
        <f t="shared" si="1"/>
        <v>0.9889956679778917</v>
      </c>
      <c r="J124" s="474"/>
      <c r="K124" s="4"/>
      <c r="IU124" s="6"/>
    </row>
    <row r="125" spans="1:9" ht="12.75">
      <c r="A125" s="128"/>
      <c r="B125" s="128"/>
      <c r="C125" s="128"/>
      <c r="D125" s="128">
        <v>1</v>
      </c>
      <c r="E125" s="129" t="s">
        <v>106</v>
      </c>
      <c r="F125" s="190">
        <v>8050</v>
      </c>
      <c r="G125" s="247">
        <v>8210</v>
      </c>
      <c r="H125" s="203">
        <v>7443</v>
      </c>
      <c r="I125" s="475">
        <f t="shared" si="1"/>
        <v>0.9065773447015835</v>
      </c>
    </row>
    <row r="126" spans="1:9" ht="12.75">
      <c r="A126" s="132"/>
      <c r="B126" s="132"/>
      <c r="C126" s="132">
        <v>4</v>
      </c>
      <c r="D126" s="132"/>
      <c r="E126" s="133" t="s">
        <v>107</v>
      </c>
      <c r="F126" s="269">
        <f>SUM(F125:F125)</f>
        <v>8050</v>
      </c>
      <c r="G126" s="255">
        <f>SUM(G125:G125)</f>
        <v>8210</v>
      </c>
      <c r="H126" s="504">
        <v>7443</v>
      </c>
      <c r="I126" s="477">
        <f t="shared" si="1"/>
        <v>0.9065773447015835</v>
      </c>
    </row>
    <row r="127" spans="1:9" ht="12.75">
      <c r="A127" s="132"/>
      <c r="B127" s="132"/>
      <c r="C127" s="132">
        <v>5</v>
      </c>
      <c r="D127" s="132"/>
      <c r="E127" s="133" t="s">
        <v>108</v>
      </c>
      <c r="F127" s="211">
        <v>1200</v>
      </c>
      <c r="G127" s="255">
        <v>1200</v>
      </c>
      <c r="H127" s="505">
        <v>1007</v>
      </c>
      <c r="I127" s="475">
        <f t="shared" si="1"/>
        <v>0.8391666666666666</v>
      </c>
    </row>
    <row r="128" spans="1:9" ht="12.75">
      <c r="A128" s="128"/>
      <c r="B128" s="128"/>
      <c r="C128" s="128"/>
      <c r="D128" s="128">
        <v>1</v>
      </c>
      <c r="E128" s="129" t="s">
        <v>109</v>
      </c>
      <c r="F128" s="190"/>
      <c r="G128" s="235"/>
      <c r="H128" s="203">
        <v>38</v>
      </c>
      <c r="I128" s="475"/>
    </row>
    <row r="129" spans="1:9" ht="12.75">
      <c r="A129" s="128"/>
      <c r="B129" s="128"/>
      <c r="C129" s="128"/>
      <c r="D129" s="128">
        <v>2</v>
      </c>
      <c r="E129" s="129" t="s">
        <v>110</v>
      </c>
      <c r="F129" s="190">
        <v>900</v>
      </c>
      <c r="G129" s="235">
        <v>934</v>
      </c>
      <c r="H129" s="203">
        <v>304</v>
      </c>
      <c r="I129" s="475">
        <f t="shared" si="1"/>
        <v>0.32548179871520344</v>
      </c>
    </row>
    <row r="130" spans="1:9" ht="12.75">
      <c r="A130" s="128"/>
      <c r="B130" s="128"/>
      <c r="C130" s="128"/>
      <c r="D130" s="128">
        <v>3</v>
      </c>
      <c r="E130" s="129" t="s">
        <v>111</v>
      </c>
      <c r="F130" s="190"/>
      <c r="G130" s="235"/>
      <c r="H130" s="203"/>
      <c r="I130" s="475"/>
    </row>
    <row r="131" spans="1:9" ht="12.75">
      <c r="A131" s="128"/>
      <c r="B131" s="132"/>
      <c r="C131" s="132">
        <v>6</v>
      </c>
      <c r="D131" s="132"/>
      <c r="E131" s="133" t="s">
        <v>112</v>
      </c>
      <c r="F131" s="198">
        <f>SUM(F128:F130)</f>
        <v>900</v>
      </c>
      <c r="G131" s="198">
        <f>SUM(G128:G130)</f>
        <v>934</v>
      </c>
      <c r="H131" s="502">
        <f>SUM(H128:H130)</f>
        <v>342</v>
      </c>
      <c r="I131" s="477">
        <f t="shared" si="1"/>
        <v>0.36616702355460384</v>
      </c>
    </row>
    <row r="132" spans="1:255" s="511" customFormat="1" ht="13.5" thickBot="1">
      <c r="A132" s="506"/>
      <c r="B132" s="506"/>
      <c r="C132" s="506">
        <v>7</v>
      </c>
      <c r="D132" s="506"/>
      <c r="E132" s="507" t="s">
        <v>113</v>
      </c>
      <c r="F132" s="508">
        <v>600</v>
      </c>
      <c r="G132" s="509">
        <v>632</v>
      </c>
      <c r="H132" s="510">
        <v>532</v>
      </c>
      <c r="I132" s="479">
        <f aca="true" t="shared" si="2" ref="I132:I195">H132/G132</f>
        <v>0.8417721518987342</v>
      </c>
      <c r="J132" s="474"/>
      <c r="K132" s="4"/>
      <c r="IU132" s="512"/>
    </row>
    <row r="133" spans="1:10" s="182" customFormat="1" ht="54.75" customHeight="1" thickBot="1" thickTop="1">
      <c r="A133" s="153" t="s">
        <v>0</v>
      </c>
      <c r="B133" s="154" t="s">
        <v>1</v>
      </c>
      <c r="C133" s="154" t="s">
        <v>2</v>
      </c>
      <c r="D133" s="154" t="s">
        <v>3</v>
      </c>
      <c r="E133" s="155" t="s">
        <v>58</v>
      </c>
      <c r="F133" s="271" t="s">
        <v>410</v>
      </c>
      <c r="G133" s="189" t="s">
        <v>408</v>
      </c>
      <c r="H133" s="200" t="s">
        <v>454</v>
      </c>
      <c r="I133" s="492"/>
      <c r="J133" s="513"/>
    </row>
    <row r="134" spans="1:9" ht="13.5" thickTop="1">
      <c r="A134" s="150"/>
      <c r="B134" s="161"/>
      <c r="C134" s="161"/>
      <c r="D134" s="161"/>
      <c r="E134" s="162" t="s">
        <v>114</v>
      </c>
      <c r="F134" s="270">
        <f>F110+F114+F124+F126+F127+F131+F132</f>
        <v>37260</v>
      </c>
      <c r="G134" s="283">
        <f>G110+G114+G124+G126+G127+G131+G132</f>
        <v>40275</v>
      </c>
      <c r="H134" s="514">
        <f>H110+H114+H124+H126+H127+H131+H132</f>
        <v>38570</v>
      </c>
      <c r="I134" s="482">
        <f t="shared" si="2"/>
        <v>0.9576660459342023</v>
      </c>
    </row>
    <row r="135" spans="1:9" ht="12.75">
      <c r="A135" s="128"/>
      <c r="B135" s="128"/>
      <c r="C135" s="128"/>
      <c r="D135" s="128">
        <v>1</v>
      </c>
      <c r="E135" s="129" t="s">
        <v>115</v>
      </c>
      <c r="F135" s="134">
        <v>4000</v>
      </c>
      <c r="G135" s="235">
        <v>4819</v>
      </c>
      <c r="H135" s="515">
        <v>4819</v>
      </c>
      <c r="I135" s="475">
        <f t="shared" si="2"/>
        <v>1</v>
      </c>
    </row>
    <row r="136" spans="1:10" s="12" customFormat="1" ht="12.75">
      <c r="A136" s="132"/>
      <c r="B136" s="132"/>
      <c r="C136" s="165">
        <v>8</v>
      </c>
      <c r="D136" s="132"/>
      <c r="E136" s="133" t="s">
        <v>116</v>
      </c>
      <c r="F136" s="198">
        <f>SUM(F135)</f>
        <v>4000</v>
      </c>
      <c r="G136" s="198">
        <f>SUM(G135)</f>
        <v>4819</v>
      </c>
      <c r="H136" s="502">
        <v>4819</v>
      </c>
      <c r="I136" s="477">
        <f t="shared" si="2"/>
        <v>1</v>
      </c>
      <c r="J136" s="478"/>
    </row>
    <row r="137" spans="1:9" ht="12.75">
      <c r="A137" s="128"/>
      <c r="B137" s="128"/>
      <c r="C137" s="165"/>
      <c r="D137" s="128">
        <v>1</v>
      </c>
      <c r="E137" s="129" t="s">
        <v>117</v>
      </c>
      <c r="F137" s="190">
        <v>930</v>
      </c>
      <c r="G137" s="235">
        <v>930</v>
      </c>
      <c r="H137" s="515">
        <v>816</v>
      </c>
      <c r="I137" s="475">
        <f t="shared" si="2"/>
        <v>0.8774193548387097</v>
      </c>
    </row>
    <row r="138" spans="1:9" ht="12.75">
      <c r="A138" s="128"/>
      <c r="B138" s="128"/>
      <c r="C138" s="165"/>
      <c r="D138" s="128">
        <v>2</v>
      </c>
      <c r="E138" s="129" t="s">
        <v>118</v>
      </c>
      <c r="F138" s="190">
        <v>870</v>
      </c>
      <c r="G138" s="235">
        <v>870</v>
      </c>
      <c r="H138" s="515">
        <v>1182</v>
      </c>
      <c r="I138" s="475">
        <f t="shared" si="2"/>
        <v>1.3586206896551725</v>
      </c>
    </row>
    <row r="139" spans="1:10" s="12" customFormat="1" ht="12.75">
      <c r="A139" s="132"/>
      <c r="B139" s="132"/>
      <c r="C139" s="165">
        <v>9</v>
      </c>
      <c r="D139" s="132"/>
      <c r="E139" s="133" t="s">
        <v>119</v>
      </c>
      <c r="F139" s="269">
        <f>SUM(F137:F138)</f>
        <v>1800</v>
      </c>
      <c r="G139" s="269">
        <f>SUM(G137:G138)</f>
        <v>1800</v>
      </c>
      <c r="H139" s="516">
        <f>SUM(H137:H138)</f>
        <v>1998</v>
      </c>
      <c r="I139" s="477">
        <f t="shared" si="2"/>
        <v>1.11</v>
      </c>
      <c r="J139" s="478"/>
    </row>
    <row r="140" spans="1:9" ht="12.75">
      <c r="A140" s="128"/>
      <c r="B140" s="128"/>
      <c r="C140" s="165"/>
      <c r="D140" s="128">
        <v>1</v>
      </c>
      <c r="E140" s="129" t="s">
        <v>120</v>
      </c>
      <c r="F140" s="190"/>
      <c r="G140" s="235"/>
      <c r="H140" s="515"/>
      <c r="I140" s="475"/>
    </row>
    <row r="141" spans="1:255" s="293" customFormat="1" ht="12.75">
      <c r="A141" s="132"/>
      <c r="B141" s="132"/>
      <c r="C141" s="165">
        <v>10</v>
      </c>
      <c r="D141" s="132"/>
      <c r="E141" s="133" t="s">
        <v>121</v>
      </c>
      <c r="F141" s="269">
        <v>630</v>
      </c>
      <c r="G141" s="269">
        <v>1041</v>
      </c>
      <c r="H141" s="516">
        <v>892</v>
      </c>
      <c r="I141" s="477">
        <f t="shared" si="2"/>
        <v>0.8568683957732949</v>
      </c>
      <c r="J141" s="478"/>
      <c r="K141" s="12"/>
      <c r="IU141" s="294"/>
    </row>
    <row r="142" spans="1:9" ht="13.5" thickBot="1">
      <c r="A142" s="128"/>
      <c r="B142" s="132"/>
      <c r="C142" s="132"/>
      <c r="D142" s="132"/>
      <c r="E142" s="133" t="s">
        <v>122</v>
      </c>
      <c r="F142" s="269">
        <f>F136+F139+F141</f>
        <v>6430</v>
      </c>
      <c r="G142" s="269">
        <f>G136+G139+G141</f>
        <v>7660</v>
      </c>
      <c r="H142" s="516">
        <v>7709</v>
      </c>
      <c r="I142" s="477">
        <f t="shared" si="2"/>
        <v>1.006396866840731</v>
      </c>
    </row>
    <row r="143" spans="8:9" ht="12.75" customHeight="1" hidden="1">
      <c r="H143" s="210"/>
      <c r="I143" s="475" t="e">
        <f t="shared" si="2"/>
        <v>#DIV/0!</v>
      </c>
    </row>
    <row r="144" spans="8:9" ht="12.75" customHeight="1" hidden="1">
      <c r="H144" s="210"/>
      <c r="I144" s="484" t="e">
        <f t="shared" si="2"/>
        <v>#DIV/0!</v>
      </c>
    </row>
    <row r="145" spans="1:11" ht="14.25" thickBot="1" thickTop="1">
      <c r="A145" s="7"/>
      <c r="B145" s="278">
        <v>3</v>
      </c>
      <c r="C145" s="9"/>
      <c r="D145" s="9"/>
      <c r="E145" s="17" t="s">
        <v>123</v>
      </c>
      <c r="F145" s="266">
        <f>F134+F142</f>
        <v>43690</v>
      </c>
      <c r="G145" s="279">
        <f>G134+G142</f>
        <v>47935</v>
      </c>
      <c r="H145" s="279">
        <f>H134+H142</f>
        <v>46279</v>
      </c>
      <c r="I145" s="487">
        <f t="shared" si="2"/>
        <v>0.9654532178992385</v>
      </c>
      <c r="K145" s="201"/>
    </row>
    <row r="146" spans="1:9" ht="13.5" thickTop="1">
      <c r="A146" s="150"/>
      <c r="B146" s="150"/>
      <c r="C146" s="150">
        <v>1</v>
      </c>
      <c r="D146" s="150"/>
      <c r="E146" s="151" t="s">
        <v>280</v>
      </c>
      <c r="F146" s="160"/>
      <c r="G146" s="256">
        <v>150</v>
      </c>
      <c r="H146" s="499">
        <v>150</v>
      </c>
      <c r="I146" s="482">
        <f t="shared" si="2"/>
        <v>1</v>
      </c>
    </row>
    <row r="147" spans="1:9" ht="12.75">
      <c r="A147" s="128"/>
      <c r="B147" s="128"/>
      <c r="C147" s="128">
        <v>2</v>
      </c>
      <c r="D147" s="128"/>
      <c r="E147" s="129" t="s">
        <v>124</v>
      </c>
      <c r="F147" s="134">
        <v>2710</v>
      </c>
      <c r="G147" s="235">
        <v>2710</v>
      </c>
      <c r="H147" s="517">
        <v>3664</v>
      </c>
      <c r="I147" s="475">
        <f t="shared" si="2"/>
        <v>1.3520295202952028</v>
      </c>
    </row>
    <row r="148" spans="1:9" ht="12.75">
      <c r="A148" s="128"/>
      <c r="B148" s="128"/>
      <c r="C148" s="128">
        <v>3</v>
      </c>
      <c r="D148" s="128"/>
      <c r="E148" s="129" t="s">
        <v>125</v>
      </c>
      <c r="F148" s="134">
        <v>445</v>
      </c>
      <c r="G148" s="235">
        <v>445</v>
      </c>
      <c r="H148" s="517">
        <v>408</v>
      </c>
      <c r="I148" s="475">
        <f t="shared" si="2"/>
        <v>0.9168539325842696</v>
      </c>
    </row>
    <row r="149" spans="1:9" ht="12.75">
      <c r="A149" s="128"/>
      <c r="B149" s="128"/>
      <c r="C149" s="128">
        <v>4</v>
      </c>
      <c r="D149" s="128"/>
      <c r="E149" s="129" t="s">
        <v>126</v>
      </c>
      <c r="F149" s="134">
        <v>9473</v>
      </c>
      <c r="G149" s="235">
        <v>9887</v>
      </c>
      <c r="H149" s="517">
        <v>10016</v>
      </c>
      <c r="I149" s="475">
        <f t="shared" si="2"/>
        <v>1.0130474360271062</v>
      </c>
    </row>
    <row r="150" spans="1:9" ht="12.75">
      <c r="A150" s="128"/>
      <c r="B150" s="128"/>
      <c r="C150" s="128">
        <v>5</v>
      </c>
      <c r="D150" s="128"/>
      <c r="E150" s="129" t="s">
        <v>127</v>
      </c>
      <c r="F150" s="134">
        <v>6156</v>
      </c>
      <c r="G150" s="235">
        <v>6512</v>
      </c>
      <c r="H150" s="517">
        <v>6575</v>
      </c>
      <c r="I150" s="475">
        <f t="shared" si="2"/>
        <v>1.0096744471744472</v>
      </c>
    </row>
    <row r="151" spans="1:9" ht="12.75">
      <c r="A151" s="128"/>
      <c r="B151" s="128"/>
      <c r="C151" s="128">
        <v>6</v>
      </c>
      <c r="D151" s="128"/>
      <c r="E151" s="129" t="s">
        <v>128</v>
      </c>
      <c r="F151" s="134">
        <v>2250</v>
      </c>
      <c r="G151" s="235">
        <v>2250</v>
      </c>
      <c r="H151" s="517">
        <v>916</v>
      </c>
      <c r="I151" s="475">
        <f t="shared" si="2"/>
        <v>0.4071111111111111</v>
      </c>
    </row>
    <row r="152" spans="1:9" ht="12.75">
      <c r="A152" s="128"/>
      <c r="B152" s="128"/>
      <c r="C152" s="128">
        <v>7</v>
      </c>
      <c r="D152" s="128"/>
      <c r="E152" s="129" t="s">
        <v>129</v>
      </c>
      <c r="F152" s="134">
        <v>1000</v>
      </c>
      <c r="G152" s="235">
        <v>1000</v>
      </c>
      <c r="H152" s="517">
        <v>923</v>
      </c>
      <c r="I152" s="475">
        <f t="shared" si="2"/>
        <v>0.923</v>
      </c>
    </row>
    <row r="153" spans="1:9" ht="12.75">
      <c r="A153" s="128"/>
      <c r="B153" s="128"/>
      <c r="C153" s="128">
        <v>8</v>
      </c>
      <c r="D153" s="128"/>
      <c r="E153" s="129" t="s">
        <v>130</v>
      </c>
      <c r="F153" s="134">
        <v>1200</v>
      </c>
      <c r="G153" s="235">
        <v>1200</v>
      </c>
      <c r="H153" s="517">
        <v>682</v>
      </c>
      <c r="I153" s="475">
        <f t="shared" si="2"/>
        <v>0.5683333333333334</v>
      </c>
    </row>
    <row r="154" spans="1:9" ht="12.75">
      <c r="A154" s="128"/>
      <c r="B154" s="128"/>
      <c r="C154" s="128">
        <v>9</v>
      </c>
      <c r="D154" s="128"/>
      <c r="E154" s="129" t="s">
        <v>131</v>
      </c>
      <c r="F154" s="134">
        <v>1800</v>
      </c>
      <c r="G154" s="235">
        <v>1800</v>
      </c>
      <c r="H154" s="517">
        <v>2566</v>
      </c>
      <c r="I154" s="475">
        <f t="shared" si="2"/>
        <v>1.4255555555555555</v>
      </c>
    </row>
    <row r="155" spans="1:9" ht="12.75">
      <c r="A155" s="135"/>
      <c r="B155" s="135"/>
      <c r="C155" s="135">
        <v>10</v>
      </c>
      <c r="D155" s="135"/>
      <c r="E155" s="136" t="s">
        <v>132</v>
      </c>
      <c r="F155" s="191"/>
      <c r="G155" s="244">
        <v>2896</v>
      </c>
      <c r="H155" s="518">
        <v>2973</v>
      </c>
      <c r="I155" s="475">
        <f t="shared" si="2"/>
        <v>1.0265883977900552</v>
      </c>
    </row>
    <row r="156" spans="1:12" s="214" customFormat="1" ht="13.5" thickBot="1">
      <c r="A156" s="213"/>
      <c r="B156" s="213"/>
      <c r="C156" s="213">
        <v>11</v>
      </c>
      <c r="D156" s="213"/>
      <c r="E156" s="214" t="s">
        <v>279</v>
      </c>
      <c r="F156" s="229">
        <v>2200</v>
      </c>
      <c r="G156" s="257">
        <v>2727</v>
      </c>
      <c r="H156" s="519">
        <v>2656</v>
      </c>
      <c r="I156" s="484">
        <f t="shared" si="2"/>
        <v>0.973964063072974</v>
      </c>
      <c r="J156" s="474"/>
      <c r="K156" s="4"/>
      <c r="L156" s="216"/>
    </row>
    <row r="157" spans="1:9" ht="13.5" customHeight="1" thickBot="1" thickTop="1">
      <c r="A157" s="284"/>
      <c r="B157" s="285">
        <v>4</v>
      </c>
      <c r="C157" s="285"/>
      <c r="D157" s="285"/>
      <c r="E157" s="286" t="s">
        <v>133</v>
      </c>
      <c r="F157" s="287">
        <f>SUM(F147:F156)</f>
        <v>27234</v>
      </c>
      <c r="G157" s="520">
        <f>SUM(G146:G156)</f>
        <v>31577</v>
      </c>
      <c r="H157" s="521">
        <f>SUM(H146:H156)</f>
        <v>31529</v>
      </c>
      <c r="I157" s="480">
        <f t="shared" si="2"/>
        <v>0.9984799062608861</v>
      </c>
    </row>
    <row r="158" spans="7:9" ht="12.75" customHeight="1" hidden="1">
      <c r="G158" s="234" t="e">
        <f>F158/#REF!</f>
        <v>#REF!</v>
      </c>
      <c r="H158" s="201"/>
      <c r="I158" s="482" t="e">
        <f t="shared" si="2"/>
        <v>#REF!</v>
      </c>
    </row>
    <row r="159" spans="7:10" ht="12.75" customHeight="1" hidden="1">
      <c r="G159" s="234" t="e">
        <f>F159/#REF!</f>
        <v>#REF!</v>
      </c>
      <c r="H159" s="201"/>
      <c r="I159" s="475" t="e">
        <f t="shared" si="2"/>
        <v>#REF!</v>
      </c>
      <c r="J159" s="3"/>
    </row>
    <row r="160" ht="13.5" hidden="1" thickTop="1">
      <c r="I160" s="475" t="e">
        <f t="shared" si="2"/>
        <v>#DIV/0!</v>
      </c>
    </row>
    <row r="161" spans="7:9" ht="12.75" customHeight="1" hidden="1">
      <c r="G161" s="234" t="e">
        <f>F161/#REF!</f>
        <v>#REF!</v>
      </c>
      <c r="H161" s="201"/>
      <c r="I161" s="475" t="e">
        <f t="shared" si="2"/>
        <v>#REF!</v>
      </c>
    </row>
    <row r="162" spans="7:9" ht="12.75" customHeight="1" hidden="1">
      <c r="G162" s="234" t="e">
        <f>F162/#REF!</f>
        <v>#REF!</v>
      </c>
      <c r="H162" s="201"/>
      <c r="I162" s="475" t="e">
        <f t="shared" si="2"/>
        <v>#REF!</v>
      </c>
    </row>
    <row r="163" spans="1:9" ht="13.5" thickTop="1">
      <c r="A163" s="166"/>
      <c r="B163" s="167"/>
      <c r="C163" s="168"/>
      <c r="D163" s="167">
        <v>1</v>
      </c>
      <c r="E163" s="169" t="s">
        <v>134</v>
      </c>
      <c r="F163" s="194">
        <v>4500</v>
      </c>
      <c r="G163" s="258">
        <v>4500</v>
      </c>
      <c r="H163" s="522">
        <v>2859</v>
      </c>
      <c r="I163" s="475">
        <f t="shared" si="2"/>
        <v>0.6353333333333333</v>
      </c>
    </row>
    <row r="164" spans="1:10" s="12" customFormat="1" ht="12.75">
      <c r="A164" s="132"/>
      <c r="B164" s="132"/>
      <c r="C164" s="170"/>
      <c r="D164" s="132"/>
      <c r="E164" s="171" t="s">
        <v>135</v>
      </c>
      <c r="F164" s="134">
        <v>244</v>
      </c>
      <c r="G164" s="235">
        <v>336</v>
      </c>
      <c r="H164" s="523">
        <v>336</v>
      </c>
      <c r="I164" s="475">
        <f t="shared" si="2"/>
        <v>1</v>
      </c>
      <c r="J164" s="478"/>
    </row>
    <row r="165" spans="1:10" s="12" customFormat="1" ht="12.75">
      <c r="A165" s="132"/>
      <c r="B165" s="132"/>
      <c r="C165" s="170"/>
      <c r="D165" s="132"/>
      <c r="E165" s="129" t="s">
        <v>136</v>
      </c>
      <c r="F165" s="134">
        <v>3968</v>
      </c>
      <c r="G165" s="235">
        <v>3968</v>
      </c>
      <c r="H165" s="523">
        <v>2500</v>
      </c>
      <c r="I165" s="475">
        <f t="shared" si="2"/>
        <v>0.6300403225806451</v>
      </c>
      <c r="J165" s="478"/>
    </row>
    <row r="166" spans="1:10" s="12" customFormat="1" ht="12.75">
      <c r="A166" s="132"/>
      <c r="B166" s="132"/>
      <c r="C166" s="170"/>
      <c r="D166" s="132"/>
      <c r="E166" s="129" t="s">
        <v>137</v>
      </c>
      <c r="F166" s="134"/>
      <c r="G166" s="235"/>
      <c r="H166" s="523"/>
      <c r="I166" s="475"/>
      <c r="J166" s="478"/>
    </row>
    <row r="167" spans="1:10" s="12" customFormat="1" ht="12.75">
      <c r="A167" s="132"/>
      <c r="B167" s="132"/>
      <c r="C167" s="170"/>
      <c r="D167" s="165">
        <v>2</v>
      </c>
      <c r="E167" s="129" t="s">
        <v>138</v>
      </c>
      <c r="F167" s="134"/>
      <c r="G167" s="235"/>
      <c r="H167" s="523">
        <v>1264</v>
      </c>
      <c r="I167" s="475"/>
      <c r="J167" s="478"/>
    </row>
    <row r="168" spans="1:9" ht="12.75">
      <c r="A168" s="128"/>
      <c r="B168" s="128"/>
      <c r="C168" s="170"/>
      <c r="D168" s="165">
        <v>3</v>
      </c>
      <c r="E168" s="129" t="s">
        <v>139</v>
      </c>
      <c r="F168" s="134">
        <v>460</v>
      </c>
      <c r="G168" s="235">
        <v>460</v>
      </c>
      <c r="H168" s="523">
        <v>440</v>
      </c>
      <c r="I168" s="475">
        <f t="shared" si="2"/>
        <v>0.9565217391304348</v>
      </c>
    </row>
    <row r="169" spans="1:9" ht="12.75">
      <c r="A169" s="128"/>
      <c r="B169" s="128"/>
      <c r="C169" s="170"/>
      <c r="D169" s="165">
        <v>4</v>
      </c>
      <c r="E169" s="129" t="s">
        <v>140</v>
      </c>
      <c r="F169" s="134">
        <v>4000</v>
      </c>
      <c r="G169" s="235">
        <v>4000</v>
      </c>
      <c r="H169" s="523">
        <v>5653</v>
      </c>
      <c r="I169" s="475">
        <f t="shared" si="2"/>
        <v>1.41325</v>
      </c>
    </row>
    <row r="170" spans="1:9" ht="12.75">
      <c r="A170" s="128"/>
      <c r="B170" s="128"/>
      <c r="C170" s="170"/>
      <c r="D170" s="165">
        <v>5</v>
      </c>
      <c r="E170" s="129" t="s">
        <v>141</v>
      </c>
      <c r="F170" s="134">
        <v>1500</v>
      </c>
      <c r="G170" s="235">
        <v>1568</v>
      </c>
      <c r="H170" s="523">
        <v>1230</v>
      </c>
      <c r="I170" s="475">
        <f t="shared" si="2"/>
        <v>0.7844387755102041</v>
      </c>
    </row>
    <row r="171" spans="1:9" ht="13.5" thickBot="1">
      <c r="A171" s="135"/>
      <c r="B171" s="135"/>
      <c r="C171" s="181"/>
      <c r="D171" s="135"/>
      <c r="E171" s="136" t="s">
        <v>142</v>
      </c>
      <c r="F171" s="191">
        <v>1000</v>
      </c>
      <c r="G171" s="244">
        <v>1000</v>
      </c>
      <c r="H171" s="524">
        <v>578</v>
      </c>
      <c r="I171" s="484"/>
    </row>
    <row r="172" spans="1:11" s="182" customFormat="1" ht="54.75" customHeight="1" thickBot="1" thickTop="1">
      <c r="A172" s="153" t="s">
        <v>0</v>
      </c>
      <c r="B172" s="154" t="s">
        <v>1</v>
      </c>
      <c r="C172" s="154" t="s">
        <v>2</v>
      </c>
      <c r="D172" s="154" t="s">
        <v>3</v>
      </c>
      <c r="E172" s="155" t="s">
        <v>58</v>
      </c>
      <c r="F172" s="271" t="s">
        <v>410</v>
      </c>
      <c r="G172" s="189" t="s">
        <v>408</v>
      </c>
      <c r="H172" s="200" t="s">
        <v>454</v>
      </c>
      <c r="I172" s="492"/>
      <c r="J172" s="474"/>
      <c r="K172" s="4"/>
    </row>
    <row r="173" spans="1:9" ht="14.25" thickBot="1" thickTop="1">
      <c r="A173" s="172"/>
      <c r="B173" s="172"/>
      <c r="C173" s="173"/>
      <c r="D173" s="172"/>
      <c r="E173" s="174" t="s">
        <v>143</v>
      </c>
      <c r="F173" s="195">
        <v>480</v>
      </c>
      <c r="G173" s="259">
        <v>480</v>
      </c>
      <c r="H173" s="489">
        <v>585</v>
      </c>
      <c r="I173" s="490"/>
    </row>
    <row r="174" spans="1:255" s="10" customFormat="1" ht="13.5" customHeight="1" thickBot="1" thickTop="1">
      <c r="A174" s="7"/>
      <c r="B174" s="278">
        <v>5</v>
      </c>
      <c r="C174" s="9"/>
      <c r="D174" s="11"/>
      <c r="E174" s="10" t="s">
        <v>144</v>
      </c>
      <c r="F174" s="272">
        <f>F163+F168+F169+F170</f>
        <v>10460</v>
      </c>
      <c r="G174" s="265">
        <f>G163+G168+G169+G170</f>
        <v>10528</v>
      </c>
      <c r="H174" s="265">
        <f>H163+H168+H169+H170+H167</f>
        <v>11446</v>
      </c>
      <c r="I174" s="480">
        <f t="shared" si="2"/>
        <v>1.0871960486322187</v>
      </c>
      <c r="J174" s="478"/>
      <c r="K174" s="12"/>
      <c r="L174" s="12"/>
      <c r="M174" s="12"/>
      <c r="N174" s="12"/>
      <c r="O174" s="12"/>
      <c r="P174" s="12"/>
      <c r="IU174" s="22"/>
    </row>
    <row r="175" spans="7:9" ht="12.75" customHeight="1" hidden="1">
      <c r="G175" s="234" t="e">
        <f>F175/#REF!</f>
        <v>#REF!</v>
      </c>
      <c r="I175" s="482" t="e">
        <f t="shared" si="2"/>
        <v>#REF!</v>
      </c>
    </row>
    <row r="176" spans="7:9" ht="12.75" customHeight="1" hidden="1">
      <c r="G176" s="234" t="e">
        <f>F176/#REF!</f>
        <v>#REF!</v>
      </c>
      <c r="I176" s="475" t="e">
        <f t="shared" si="2"/>
        <v>#REF!</v>
      </c>
    </row>
    <row r="177" spans="7:9" ht="12.75" customHeight="1" hidden="1">
      <c r="G177" s="234" t="e">
        <f>F177/#REF!</f>
        <v>#REF!</v>
      </c>
      <c r="I177" s="475" t="e">
        <f t="shared" si="2"/>
        <v>#REF!</v>
      </c>
    </row>
    <row r="178" spans="7:10" ht="12.75" customHeight="1" hidden="1">
      <c r="G178" s="234" t="e">
        <f>F178/#REF!</f>
        <v>#REF!</v>
      </c>
      <c r="I178" s="475" t="e">
        <f t="shared" si="2"/>
        <v>#REF!</v>
      </c>
      <c r="J178" s="3"/>
    </row>
    <row r="179" spans="7:10" ht="12.75" customHeight="1" hidden="1">
      <c r="G179" s="234" t="e">
        <f>F179/#REF!</f>
        <v>#REF!</v>
      </c>
      <c r="I179" s="475" t="e">
        <f t="shared" si="2"/>
        <v>#REF!</v>
      </c>
      <c r="J179" s="3"/>
    </row>
    <row r="180" spans="7:10" ht="12.75" customHeight="1" hidden="1">
      <c r="G180" s="234" t="e">
        <f>F180/#REF!</f>
        <v>#REF!</v>
      </c>
      <c r="I180" s="475" t="e">
        <f t="shared" si="2"/>
        <v>#REF!</v>
      </c>
      <c r="J180" s="3"/>
    </row>
    <row r="181" spans="7:9" ht="12.75" customHeight="1" hidden="1">
      <c r="G181" s="234" t="e">
        <f>F181/#REF!</f>
        <v>#REF!</v>
      </c>
      <c r="I181" s="475" t="e">
        <f t="shared" si="2"/>
        <v>#REF!</v>
      </c>
    </row>
    <row r="182" spans="7:9" ht="12.75" customHeight="1" hidden="1">
      <c r="G182" s="234" t="e">
        <f>F182/#REF!</f>
        <v>#REF!</v>
      </c>
      <c r="I182" s="475" t="e">
        <f t="shared" si="2"/>
        <v>#REF!</v>
      </c>
    </row>
    <row r="183" spans="7:9" ht="12.75" customHeight="1" hidden="1">
      <c r="G183" s="234" t="e">
        <f>F183/#REF!</f>
        <v>#REF!</v>
      </c>
      <c r="I183" s="475" t="e">
        <f t="shared" si="2"/>
        <v>#REF!</v>
      </c>
    </row>
    <row r="184" spans="7:9" ht="12.75" customHeight="1" hidden="1">
      <c r="G184" s="234" t="e">
        <f>F184/#REF!</f>
        <v>#REF!</v>
      </c>
      <c r="I184" s="475" t="e">
        <f t="shared" si="2"/>
        <v>#REF!</v>
      </c>
    </row>
    <row r="185" spans="7:9" ht="12.75" customHeight="1" hidden="1">
      <c r="G185" s="234" t="e">
        <f>F185/#REF!</f>
        <v>#REF!</v>
      </c>
      <c r="I185" s="475" t="e">
        <f t="shared" si="2"/>
        <v>#REF!</v>
      </c>
    </row>
    <row r="186" spans="7:9" ht="12.75" customHeight="1" hidden="1">
      <c r="G186" s="234" t="e">
        <f>F186/#REF!</f>
        <v>#REF!</v>
      </c>
      <c r="I186" s="475" t="e">
        <f t="shared" si="2"/>
        <v>#REF!</v>
      </c>
    </row>
    <row r="187" spans="7:9" ht="12.75" customHeight="1" hidden="1">
      <c r="G187" s="234" t="e">
        <f>F187/#REF!</f>
        <v>#REF!</v>
      </c>
      <c r="I187" s="475" t="e">
        <f t="shared" si="2"/>
        <v>#REF!</v>
      </c>
    </row>
    <row r="188" spans="7:9" ht="12.75" customHeight="1" hidden="1">
      <c r="G188" s="234" t="e">
        <f>F188/#REF!</f>
        <v>#REF!</v>
      </c>
      <c r="I188" s="475" t="e">
        <f t="shared" si="2"/>
        <v>#REF!</v>
      </c>
    </row>
    <row r="189" spans="7:9" ht="12.75" customHeight="1" hidden="1">
      <c r="G189" s="234" t="e">
        <f>F189/#REF!</f>
        <v>#REF!</v>
      </c>
      <c r="I189" s="475" t="e">
        <f t="shared" si="2"/>
        <v>#REF!</v>
      </c>
    </row>
    <row r="190" spans="7:9" ht="12.75" customHeight="1" hidden="1">
      <c r="G190" s="234" t="e">
        <f>F190/#REF!</f>
        <v>#REF!</v>
      </c>
      <c r="I190" s="475" t="e">
        <f t="shared" si="2"/>
        <v>#REF!</v>
      </c>
    </row>
    <row r="191" spans="7:9" ht="12.75" customHeight="1" hidden="1">
      <c r="G191" s="234" t="e">
        <f>F191/#REF!</f>
        <v>#REF!</v>
      </c>
      <c r="I191" s="475" t="e">
        <f t="shared" si="2"/>
        <v>#REF!</v>
      </c>
    </row>
    <row r="192" spans="7:9" ht="12.75" customHeight="1" hidden="1">
      <c r="G192" s="234" t="e">
        <f>F192/#REF!</f>
        <v>#REF!</v>
      </c>
      <c r="I192" s="475" t="e">
        <f t="shared" si="2"/>
        <v>#REF!</v>
      </c>
    </row>
    <row r="193" spans="7:9" ht="12.75" customHeight="1" hidden="1">
      <c r="G193" s="234" t="e">
        <f>F193/#REF!</f>
        <v>#REF!</v>
      </c>
      <c r="I193" s="475" t="e">
        <f t="shared" si="2"/>
        <v>#REF!</v>
      </c>
    </row>
    <row r="194" spans="7:9" ht="12.75" customHeight="1" hidden="1">
      <c r="G194" s="234" t="e">
        <f>F194/#REF!</f>
        <v>#REF!</v>
      </c>
      <c r="I194" s="475" t="e">
        <f t="shared" si="2"/>
        <v>#REF!</v>
      </c>
    </row>
    <row r="195" spans="7:9" ht="12.75" customHeight="1" hidden="1">
      <c r="G195" s="234" t="e">
        <f>F195/#REF!</f>
        <v>#REF!</v>
      </c>
      <c r="I195" s="475" t="e">
        <f t="shared" si="2"/>
        <v>#REF!</v>
      </c>
    </row>
    <row r="196" spans="7:9" ht="12.75" customHeight="1" hidden="1">
      <c r="G196" s="234" t="e">
        <f>F196/#REF!</f>
        <v>#REF!</v>
      </c>
      <c r="I196" s="475" t="e">
        <f aca="true" t="shared" si="3" ref="I196:I220">H196/G196</f>
        <v>#REF!</v>
      </c>
    </row>
    <row r="197" spans="7:10" ht="12.75" customHeight="1" hidden="1">
      <c r="G197" s="234" t="e">
        <f>F197/#REF!</f>
        <v>#REF!</v>
      </c>
      <c r="I197" s="475" t="e">
        <f t="shared" si="3"/>
        <v>#REF!</v>
      </c>
      <c r="J197" s="3"/>
    </row>
    <row r="198" spans="7:10" ht="12.75" customHeight="1" hidden="1">
      <c r="G198" s="234" t="e">
        <f>F198/#REF!</f>
        <v>#REF!</v>
      </c>
      <c r="I198" s="475" t="e">
        <f t="shared" si="3"/>
        <v>#REF!</v>
      </c>
      <c r="J198" s="3"/>
    </row>
    <row r="199" spans="7:9" ht="12.75" customHeight="1" hidden="1">
      <c r="G199" s="234" t="e">
        <f>F199/#REF!</f>
        <v>#REF!</v>
      </c>
      <c r="I199" s="475" t="e">
        <f t="shared" si="3"/>
        <v>#REF!</v>
      </c>
    </row>
    <row r="200" spans="1:9" ht="13.5" thickTop="1">
      <c r="A200" s="128"/>
      <c r="B200" s="128"/>
      <c r="C200" s="128">
        <v>1</v>
      </c>
      <c r="D200" s="128"/>
      <c r="E200" s="129" t="s">
        <v>145</v>
      </c>
      <c r="F200" s="134">
        <v>2480</v>
      </c>
      <c r="G200" s="235">
        <v>11380</v>
      </c>
      <c r="H200" s="523">
        <v>11342</v>
      </c>
      <c r="I200" s="475">
        <f t="shared" si="3"/>
        <v>0.9966608084358524</v>
      </c>
    </row>
    <row r="201" spans="1:9" ht="12.75">
      <c r="A201" s="128"/>
      <c r="B201" s="128"/>
      <c r="C201" s="128">
        <v>2</v>
      </c>
      <c r="D201" s="128"/>
      <c r="E201" s="129" t="s">
        <v>146</v>
      </c>
      <c r="F201" s="134">
        <v>620</v>
      </c>
      <c r="G201" s="235">
        <v>620</v>
      </c>
      <c r="H201" s="523">
        <v>836</v>
      </c>
      <c r="I201" s="475">
        <f t="shared" si="3"/>
        <v>1.3483870967741935</v>
      </c>
    </row>
    <row r="202" spans="1:9" ht="12.75">
      <c r="A202" s="128"/>
      <c r="B202" s="128"/>
      <c r="C202" s="128">
        <v>3</v>
      </c>
      <c r="D202" s="128"/>
      <c r="E202" s="129" t="s">
        <v>147</v>
      </c>
      <c r="F202" s="134">
        <v>141939</v>
      </c>
      <c r="G202" s="235">
        <v>141939</v>
      </c>
      <c r="H202" s="523">
        <v>35113</v>
      </c>
      <c r="I202" s="475">
        <f t="shared" si="3"/>
        <v>0.24738091715455232</v>
      </c>
    </row>
    <row r="203" spans="1:9" ht="13.5" thickBot="1">
      <c r="A203" s="152"/>
      <c r="B203" s="152"/>
      <c r="C203" s="152">
        <v>4</v>
      </c>
      <c r="D203" s="152"/>
      <c r="E203" s="143" t="s">
        <v>148</v>
      </c>
      <c r="F203" s="193">
        <v>35485</v>
      </c>
      <c r="G203" s="260">
        <v>35485</v>
      </c>
      <c r="H203" s="525">
        <v>8778</v>
      </c>
      <c r="I203" s="484">
        <f t="shared" si="3"/>
        <v>0.24737212906862055</v>
      </c>
    </row>
    <row r="204" spans="1:255" s="10" customFormat="1" ht="13.5" customHeight="1" thickBot="1" thickTop="1">
      <c r="A204" s="8"/>
      <c r="B204" s="11">
        <v>6</v>
      </c>
      <c r="C204" s="11"/>
      <c r="D204" s="11"/>
      <c r="E204" s="10" t="s">
        <v>149</v>
      </c>
      <c r="F204" s="272">
        <f>SUM(F200:F203)</f>
        <v>180524</v>
      </c>
      <c r="G204" s="265">
        <f>SUM(G200:G203)</f>
        <v>189424</v>
      </c>
      <c r="H204" s="265">
        <f>SUM(H200:H203)</f>
        <v>56069</v>
      </c>
      <c r="I204" s="480">
        <f t="shared" si="3"/>
        <v>0.29599733930230593</v>
      </c>
      <c r="J204" s="478"/>
      <c r="K204" s="12"/>
      <c r="L204" s="12"/>
      <c r="M204" s="12"/>
      <c r="N204" s="12"/>
      <c r="O204" s="12"/>
      <c r="P204" s="12"/>
      <c r="IU204" s="22"/>
    </row>
    <row r="205" spans="7:9" ht="12.75" customHeight="1" hidden="1">
      <c r="G205" s="261"/>
      <c r="H205" s="192"/>
      <c r="I205" s="482" t="e">
        <f t="shared" si="3"/>
        <v>#DIV/0!</v>
      </c>
    </row>
    <row r="206" spans="1:13" ht="13.5" thickTop="1">
      <c r="A206" s="128"/>
      <c r="B206" s="128"/>
      <c r="C206" s="128"/>
      <c r="D206" s="128"/>
      <c r="E206" s="129"/>
      <c r="F206" s="134"/>
      <c r="G206" s="235"/>
      <c r="H206" s="523"/>
      <c r="I206" s="475"/>
      <c r="M206" s="12"/>
    </row>
    <row r="207" spans="1:9" ht="13.5" thickBot="1">
      <c r="A207" s="152"/>
      <c r="B207" s="152"/>
      <c r="C207" s="152"/>
      <c r="D207" s="152"/>
      <c r="E207" s="143" t="s">
        <v>150</v>
      </c>
      <c r="F207" s="193"/>
      <c r="G207" s="260">
        <v>12000</v>
      </c>
      <c r="H207" s="526">
        <v>11954</v>
      </c>
      <c r="I207" s="484">
        <f t="shared" si="3"/>
        <v>0.9961666666666666</v>
      </c>
    </row>
    <row r="208" spans="1:9" ht="14.25" thickBot="1" thickTop="1">
      <c r="A208" s="7"/>
      <c r="B208" s="16">
        <v>7</v>
      </c>
      <c r="C208" s="9"/>
      <c r="D208" s="9"/>
      <c r="E208" s="17" t="s">
        <v>52</v>
      </c>
      <c r="F208" s="231"/>
      <c r="G208" s="262">
        <v>12000</v>
      </c>
      <c r="H208" s="215">
        <v>11954</v>
      </c>
      <c r="I208" s="480">
        <f t="shared" si="3"/>
        <v>0.9961666666666666</v>
      </c>
    </row>
    <row r="209" spans="1:10" ht="13.5" thickTop="1">
      <c r="A209" s="150"/>
      <c r="B209" s="150"/>
      <c r="C209" s="150">
        <v>1</v>
      </c>
      <c r="D209" s="150"/>
      <c r="E209" s="151" t="s">
        <v>151</v>
      </c>
      <c r="F209" s="160"/>
      <c r="G209" s="256"/>
      <c r="H209" s="527"/>
      <c r="I209" s="482"/>
      <c r="J209" s="528"/>
    </row>
    <row r="210" spans="1:9" ht="12.75">
      <c r="A210" s="128"/>
      <c r="B210" s="128"/>
      <c r="C210" s="128">
        <v>2</v>
      </c>
      <c r="D210" s="128"/>
      <c r="E210" s="129" t="s">
        <v>152</v>
      </c>
      <c r="F210" s="134">
        <v>1500</v>
      </c>
      <c r="G210" s="235"/>
      <c r="H210" s="529"/>
      <c r="I210" s="475"/>
    </row>
    <row r="211" spans="1:9" ht="13.5" thickBot="1">
      <c r="A211" s="152"/>
      <c r="B211" s="152"/>
      <c r="C211" s="152">
        <v>3</v>
      </c>
      <c r="D211" s="152"/>
      <c r="E211" s="143" t="s">
        <v>153</v>
      </c>
      <c r="F211" s="193">
        <v>500</v>
      </c>
      <c r="G211" s="260"/>
      <c r="H211" s="526"/>
      <c r="I211" s="484"/>
    </row>
    <row r="212" spans="1:9" ht="14.25" thickBot="1" thickTop="1">
      <c r="A212" s="7"/>
      <c r="B212" s="16">
        <v>8</v>
      </c>
      <c r="C212" s="9"/>
      <c r="D212" s="9"/>
      <c r="E212" s="17" t="s">
        <v>154</v>
      </c>
      <c r="F212" s="231">
        <f>SUM(F209:F211)</f>
        <v>2000</v>
      </c>
      <c r="G212" s="231">
        <f>SUM(G209:G211)</f>
        <v>0</v>
      </c>
      <c r="H212" s="231">
        <f>SUM(H210:H211)</f>
        <v>0</v>
      </c>
      <c r="I212" s="487"/>
    </row>
    <row r="213" spans="1:9" ht="13.5" thickTop="1">
      <c r="A213" s="150"/>
      <c r="B213" s="175"/>
      <c r="C213" s="150"/>
      <c r="D213" s="150"/>
      <c r="E213" s="176" t="s">
        <v>155</v>
      </c>
      <c r="F213" s="232">
        <f>F91+F98+F145+F157+F174+F204+F212</f>
        <v>330965</v>
      </c>
      <c r="G213" s="232">
        <f>G91+G98+G145+G157+G174+G204+G212+G208</f>
        <v>359487</v>
      </c>
      <c r="H213" s="530">
        <f>H91+H98+H145+H157+H174+H204+H212+H208</f>
        <v>225548</v>
      </c>
      <c r="I213" s="531">
        <f t="shared" si="3"/>
        <v>0.6274162904360937</v>
      </c>
    </row>
    <row r="214" spans="1:9" ht="12.75">
      <c r="A214" s="128"/>
      <c r="B214" s="177"/>
      <c r="C214" s="128"/>
      <c r="D214" s="128"/>
      <c r="E214" s="178"/>
      <c r="F214" s="233"/>
      <c r="G214" s="264"/>
      <c r="H214" s="529"/>
      <c r="I214" s="475"/>
    </row>
    <row r="215" spans="1:9" ht="12.75">
      <c r="A215" s="128"/>
      <c r="B215" s="177"/>
      <c r="C215" s="128"/>
      <c r="D215" s="128"/>
      <c r="E215" s="179" t="s">
        <v>156</v>
      </c>
      <c r="F215" s="226">
        <v>121924</v>
      </c>
      <c r="G215" s="247">
        <v>132626</v>
      </c>
      <c r="H215" s="529">
        <v>130039</v>
      </c>
      <c r="I215" s="475">
        <f t="shared" si="3"/>
        <v>0.9804940207802392</v>
      </c>
    </row>
    <row r="216" spans="1:9" ht="12.75">
      <c r="A216" s="128"/>
      <c r="B216" s="177"/>
      <c r="C216" s="128"/>
      <c r="D216" s="128"/>
      <c r="E216" s="179" t="s">
        <v>157</v>
      </c>
      <c r="F216" s="226">
        <v>566</v>
      </c>
      <c r="G216" s="247">
        <v>844</v>
      </c>
      <c r="H216" s="529">
        <v>874</v>
      </c>
      <c r="I216" s="475">
        <f t="shared" si="3"/>
        <v>1.0355450236966826</v>
      </c>
    </row>
    <row r="217" spans="1:9" ht="12.75">
      <c r="A217" s="128"/>
      <c r="B217" s="177"/>
      <c r="C217" s="128"/>
      <c r="D217" s="128"/>
      <c r="E217" s="179" t="s">
        <v>158</v>
      </c>
      <c r="F217" s="226">
        <v>566</v>
      </c>
      <c r="G217" s="247">
        <v>874</v>
      </c>
      <c r="H217" s="529">
        <v>844</v>
      </c>
      <c r="I217" s="475">
        <f t="shared" si="3"/>
        <v>0.965675057208238</v>
      </c>
    </row>
    <row r="218" spans="1:9" ht="12.75">
      <c r="A218" s="128"/>
      <c r="B218" s="177"/>
      <c r="C218" s="128"/>
      <c r="D218" s="128"/>
      <c r="E218" s="178" t="s">
        <v>159</v>
      </c>
      <c r="F218" s="233">
        <f>SUM(F215:F217)</f>
        <v>123056</v>
      </c>
      <c r="G218" s="264">
        <f>SUM(G215:G217)</f>
        <v>134344</v>
      </c>
      <c r="H218" s="532">
        <f>SUM(H215:H217)</f>
        <v>131757</v>
      </c>
      <c r="I218" s="477">
        <f t="shared" si="3"/>
        <v>0.9807434645387959</v>
      </c>
    </row>
    <row r="219" spans="1:9" ht="13.5" thickBot="1">
      <c r="A219" s="152"/>
      <c r="B219" s="152"/>
      <c r="C219" s="152"/>
      <c r="D219" s="152"/>
      <c r="E219" s="143"/>
      <c r="F219" s="193"/>
      <c r="G219" s="260"/>
      <c r="H219" s="525"/>
      <c r="I219" s="484"/>
    </row>
    <row r="220" spans="1:9" ht="24.75" customHeight="1" thickBot="1" thickTop="1">
      <c r="A220" s="23">
        <v>1</v>
      </c>
      <c r="B220" s="24"/>
      <c r="C220" s="24"/>
      <c r="D220" s="24"/>
      <c r="E220" s="25" t="s">
        <v>160</v>
      </c>
      <c r="F220" s="273">
        <f>F91+F98+F145+F157+F174+F204+F208+F212+F218</f>
        <v>454021</v>
      </c>
      <c r="G220" s="533">
        <f>G91+G98+G145+G157+G174+G204+G208+G212+G218</f>
        <v>493831</v>
      </c>
      <c r="H220" s="533">
        <f>H91+H98+H145+H157+H174+H204+H208+H212+H218</f>
        <v>357305</v>
      </c>
      <c r="I220" s="534">
        <f t="shared" si="3"/>
        <v>0.7235369994998289</v>
      </c>
    </row>
    <row r="221" spans="1:34" ht="13.5" thickTop="1">
      <c r="A221" s="20"/>
      <c r="B221" s="20"/>
      <c r="C221" s="20"/>
      <c r="D221" s="20"/>
      <c r="E221" s="21"/>
      <c r="F221" s="208"/>
      <c r="H221" s="208"/>
      <c r="I221" s="208"/>
      <c r="J221" s="20"/>
      <c r="K221" s="20"/>
      <c r="L221" s="20"/>
      <c r="M221" s="20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7"/>
    </row>
    <row r="222" ht="12.75">
      <c r="I222" s="13"/>
    </row>
    <row r="223" ht="12.75">
      <c r="I223" s="13"/>
    </row>
    <row r="224" ht="12.75">
      <c r="I224" s="13"/>
    </row>
    <row r="225" ht="12.75">
      <c r="I225" s="13"/>
    </row>
    <row r="226" ht="12.75">
      <c r="I226" s="13"/>
    </row>
    <row r="227" ht="12.75">
      <c r="I227" s="13"/>
    </row>
    <row r="228" ht="12.75">
      <c r="I228" s="13"/>
    </row>
    <row r="229" ht="12.75">
      <c r="I229" s="13"/>
    </row>
    <row r="230" ht="12.75">
      <c r="I230" s="13"/>
    </row>
    <row r="231" ht="12.75">
      <c r="I231" s="13"/>
    </row>
    <row r="232" ht="12.75">
      <c r="I232" s="13"/>
    </row>
    <row r="233" ht="12.75">
      <c r="I233" s="13"/>
    </row>
    <row r="234" ht="12.75">
      <c r="I234" s="13"/>
    </row>
    <row r="235" ht="12.75">
      <c r="I235" s="13"/>
    </row>
    <row r="236" ht="12.75">
      <c r="I236" s="13"/>
    </row>
    <row r="237" ht="12.75">
      <c r="I237" s="13"/>
    </row>
    <row r="238" ht="12.75">
      <c r="I238" s="13"/>
    </row>
    <row r="239" ht="12.75">
      <c r="I239" s="13"/>
    </row>
    <row r="240" ht="12.75">
      <c r="I240" s="13"/>
    </row>
    <row r="241" ht="12.75">
      <c r="I241" s="13"/>
    </row>
    <row r="242" ht="12.75">
      <c r="I242" s="13"/>
    </row>
    <row r="243" ht="12.75">
      <c r="I243" s="13"/>
    </row>
    <row r="244" ht="12.75">
      <c r="I244" s="13"/>
    </row>
    <row r="245" ht="12.75">
      <c r="I245" s="13"/>
    </row>
    <row r="246" ht="12.75">
      <c r="I246" s="13"/>
    </row>
    <row r="247" ht="12.75">
      <c r="I247" s="13"/>
    </row>
    <row r="248" ht="12.75">
      <c r="I248" s="13"/>
    </row>
    <row r="249" ht="12.75">
      <c r="I249" s="13"/>
    </row>
    <row r="250" ht="12.75">
      <c r="I250" s="13"/>
    </row>
    <row r="251" ht="12.75">
      <c r="I251" s="13"/>
    </row>
    <row r="252" ht="12.75">
      <c r="I252" s="13"/>
    </row>
    <row r="253" ht="12.75">
      <c r="I253" s="13"/>
    </row>
    <row r="254" ht="12.75">
      <c r="I254" s="13"/>
    </row>
    <row r="255" ht="12.75">
      <c r="I255" s="13"/>
    </row>
    <row r="256" ht="12.75">
      <c r="I256" s="13"/>
    </row>
    <row r="257" ht="12.75">
      <c r="I257" s="13"/>
    </row>
    <row r="258" ht="12.75">
      <c r="I258" s="13"/>
    </row>
    <row r="259" ht="12.75">
      <c r="I259" s="13"/>
    </row>
    <row r="260" ht="12.75">
      <c r="I260" s="13"/>
    </row>
    <row r="261" ht="12.75">
      <c r="I261" s="13"/>
    </row>
    <row r="262" ht="12.75">
      <c r="I262" s="13"/>
    </row>
    <row r="263" ht="12.75">
      <c r="I263" s="13"/>
    </row>
    <row r="264" ht="12.75">
      <c r="I264" s="13"/>
    </row>
    <row r="265" ht="12.75">
      <c r="I265" s="13"/>
    </row>
    <row r="266" ht="12.75">
      <c r="I266" s="13"/>
    </row>
    <row r="267" ht="12.75">
      <c r="I267" s="13"/>
    </row>
    <row r="268" ht="12.75">
      <c r="I268" s="13"/>
    </row>
    <row r="269" ht="12.75">
      <c r="I269" s="13"/>
    </row>
    <row r="270" ht="12.75">
      <c r="I270" s="13"/>
    </row>
    <row r="271" ht="12.75">
      <c r="I271" s="13"/>
    </row>
    <row r="272" ht="12.75">
      <c r="I272" s="13"/>
    </row>
    <row r="273" ht="12.75">
      <c r="I273" s="13"/>
    </row>
    <row r="274" ht="12.75">
      <c r="I274" s="13"/>
    </row>
    <row r="275" ht="12.75">
      <c r="I275" s="13"/>
    </row>
    <row r="276" ht="12.75">
      <c r="I276" s="13"/>
    </row>
    <row r="277" ht="12.75">
      <c r="I277" s="13"/>
    </row>
    <row r="278" ht="12.75">
      <c r="I278" s="13"/>
    </row>
    <row r="279" ht="12.75">
      <c r="I279" s="13"/>
    </row>
    <row r="280" ht="12.75">
      <c r="I280" s="13"/>
    </row>
    <row r="281" ht="12.75">
      <c r="I281" s="13"/>
    </row>
    <row r="282" ht="12.75">
      <c r="I282" s="13"/>
    </row>
    <row r="283" ht="12.75">
      <c r="I283" s="13"/>
    </row>
    <row r="284" ht="12.75">
      <c r="I284" s="13"/>
    </row>
    <row r="285" ht="12.75">
      <c r="I285" s="13"/>
    </row>
    <row r="286" ht="12.75">
      <c r="I286" s="13"/>
    </row>
    <row r="287" ht="12.75">
      <c r="I287" s="13"/>
    </row>
    <row r="288" ht="12.75">
      <c r="I288" s="13"/>
    </row>
    <row r="289" ht="12.75">
      <c r="I289" s="13"/>
    </row>
    <row r="290" ht="12.75">
      <c r="I290" s="13"/>
    </row>
    <row r="291" ht="12.75">
      <c r="I291" s="13"/>
    </row>
    <row r="292" ht="12.75">
      <c r="I292" s="13"/>
    </row>
    <row r="293" ht="12.75">
      <c r="I293" s="13"/>
    </row>
    <row r="294" ht="12.75">
      <c r="I294" s="13"/>
    </row>
    <row r="295" ht="12.75">
      <c r="I295" s="13"/>
    </row>
    <row r="296" ht="12.75">
      <c r="I296" s="13"/>
    </row>
    <row r="297" ht="12.75">
      <c r="I297" s="13"/>
    </row>
    <row r="298" ht="12.75">
      <c r="I298" s="13"/>
    </row>
    <row r="299" ht="12.75">
      <c r="I299" s="13"/>
    </row>
    <row r="300" ht="12.75">
      <c r="I300" s="13"/>
    </row>
    <row r="301" ht="12.75">
      <c r="I301" s="13"/>
    </row>
    <row r="302" ht="12.75">
      <c r="I302" s="13"/>
    </row>
    <row r="303" ht="12.75">
      <c r="I303" s="13"/>
    </row>
    <row r="304" ht="12.75">
      <c r="I304" s="13"/>
    </row>
    <row r="305" ht="12.75">
      <c r="I305" s="13"/>
    </row>
    <row r="306" ht="12.75">
      <c r="I306" s="1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&amp;CPolgármesteri Hivatal&amp;R1. számú melléklet
a  4/2011.(IV.1.) önkormányzati rendelethez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4"/>
  <sheetViews>
    <sheetView workbookViewId="0" topLeftCell="A7">
      <selection activeCell="G12" sqref="G12"/>
    </sheetView>
  </sheetViews>
  <sheetFormatPr defaultColWidth="9.140625" defaultRowHeight="12.75"/>
  <cols>
    <col min="1" max="1" width="0.13671875" style="0" customWidth="1"/>
    <col min="2" max="2" width="5.57421875" style="0" customWidth="1"/>
    <col min="3" max="3" width="5.8515625" style="0" hidden="1" customWidth="1"/>
    <col min="4" max="4" width="4.28125" style="0" hidden="1" customWidth="1"/>
    <col min="5" max="5" width="46.421875" style="0" customWidth="1"/>
    <col min="6" max="6" width="14.00390625" style="0" customWidth="1"/>
    <col min="7" max="7" width="15.140625" style="0" customWidth="1"/>
    <col min="8" max="8" width="13.57421875" style="0" customWidth="1"/>
  </cols>
  <sheetData>
    <row r="1" spans="1:8" s="149" customFormat="1" ht="39" customHeight="1" thickBot="1" thickTop="1">
      <c r="A1" s="183"/>
      <c r="B1" s="183" t="s">
        <v>239</v>
      </c>
      <c r="C1" s="184" t="s">
        <v>240</v>
      </c>
      <c r="D1" s="183" t="s">
        <v>241</v>
      </c>
      <c r="E1" s="185" t="s">
        <v>36</v>
      </c>
      <c r="F1" s="186" t="s">
        <v>410</v>
      </c>
      <c r="G1" s="187" t="s">
        <v>408</v>
      </c>
      <c r="H1" s="187" t="s">
        <v>430</v>
      </c>
    </row>
    <row r="2" spans="1:8" ht="14.25" hidden="1" thickBot="1" thickTop="1">
      <c r="A2" s="83"/>
      <c r="B2" s="83"/>
      <c r="C2" s="83"/>
      <c r="D2" s="83"/>
      <c r="E2" s="84"/>
      <c r="F2" s="86"/>
      <c r="G2" s="87"/>
      <c r="H2" s="88"/>
    </row>
    <row r="3" spans="1:8" ht="14.25" thickBot="1" thickTop="1">
      <c r="A3" s="83"/>
      <c r="B3" s="89">
        <v>1</v>
      </c>
      <c r="C3" s="90"/>
      <c r="D3" s="90"/>
      <c r="E3" s="84" t="s">
        <v>25</v>
      </c>
      <c r="F3" s="87"/>
      <c r="G3" s="310"/>
      <c r="H3" s="310"/>
    </row>
    <row r="4" spans="1:9" ht="14.25" thickBot="1" thickTop="1">
      <c r="A4" s="83"/>
      <c r="B4" s="89">
        <v>2</v>
      </c>
      <c r="C4" s="90"/>
      <c r="D4" s="90"/>
      <c r="E4" s="84" t="s">
        <v>35</v>
      </c>
      <c r="F4" s="87"/>
      <c r="G4" s="310"/>
      <c r="H4" s="310"/>
      <c r="I4" s="93"/>
    </row>
    <row r="5" spans="1:8" ht="14.25" thickBot="1" thickTop="1">
      <c r="A5" s="83"/>
      <c r="B5" s="89">
        <v>3</v>
      </c>
      <c r="C5" s="90"/>
      <c r="D5" s="90"/>
      <c r="E5" s="84" t="s">
        <v>41</v>
      </c>
      <c r="F5" s="87"/>
      <c r="G5" s="310"/>
      <c r="H5" s="310"/>
    </row>
    <row r="6" spans="1:8" ht="14.25" thickBot="1" thickTop="1">
      <c r="A6" s="83"/>
      <c r="B6" s="89">
        <v>4</v>
      </c>
      <c r="C6" s="90"/>
      <c r="D6" s="90"/>
      <c r="E6" s="84" t="s">
        <v>47</v>
      </c>
      <c r="F6" s="87"/>
      <c r="G6" s="87">
        <v>40</v>
      </c>
      <c r="H6" s="87">
        <v>40</v>
      </c>
    </row>
    <row r="7" spans="1:8" ht="14.25" thickBot="1" thickTop="1">
      <c r="A7" s="83"/>
      <c r="B7" s="89">
        <v>5</v>
      </c>
      <c r="C7" s="90"/>
      <c r="D7" s="90"/>
      <c r="E7" s="84" t="s">
        <v>50</v>
      </c>
      <c r="F7" s="87"/>
      <c r="G7" s="87"/>
      <c r="H7" s="87"/>
    </row>
    <row r="8" spans="1:8" ht="14.25" thickBot="1" thickTop="1">
      <c r="A8" s="83"/>
      <c r="B8" s="89">
        <v>6</v>
      </c>
      <c r="C8" s="90"/>
      <c r="D8" s="90"/>
      <c r="E8" s="84" t="s">
        <v>242</v>
      </c>
      <c r="F8" s="111"/>
      <c r="G8" s="111"/>
      <c r="H8" s="111"/>
    </row>
    <row r="9" spans="1:8" ht="14.25" thickBot="1" thickTop="1">
      <c r="A9" s="83"/>
      <c r="B9" s="94">
        <v>7</v>
      </c>
      <c r="C9" s="90"/>
      <c r="D9" s="90"/>
      <c r="E9" s="84" t="s">
        <v>52</v>
      </c>
      <c r="F9" s="87"/>
      <c r="G9" s="310"/>
      <c r="H9" s="310"/>
    </row>
    <row r="10" spans="1:8" ht="14.25" thickBot="1" thickTop="1">
      <c r="A10" s="83"/>
      <c r="B10" s="83">
        <v>8</v>
      </c>
      <c r="C10" s="83"/>
      <c r="D10" s="83"/>
      <c r="E10" s="84" t="s">
        <v>56</v>
      </c>
      <c r="F10" s="87">
        <v>890</v>
      </c>
      <c r="G10" s="310">
        <v>890</v>
      </c>
      <c r="H10" s="310">
        <v>890</v>
      </c>
    </row>
    <row r="11" spans="1:8" ht="14.25" thickBot="1" thickTop="1">
      <c r="A11" s="83"/>
      <c r="B11" s="83"/>
      <c r="C11" s="83"/>
      <c r="D11" s="83"/>
      <c r="E11" s="84" t="s">
        <v>243</v>
      </c>
      <c r="F11" s="87">
        <v>566</v>
      </c>
      <c r="G11" s="310">
        <v>874</v>
      </c>
      <c r="H11" s="310">
        <v>874</v>
      </c>
    </row>
    <row r="12" spans="1:8" ht="25.5" customHeight="1" thickBot="1" thickTop="1">
      <c r="A12" s="95"/>
      <c r="B12" s="96"/>
      <c r="C12" s="96"/>
      <c r="D12" s="96"/>
      <c r="E12" s="97" t="s">
        <v>244</v>
      </c>
      <c r="F12" s="608">
        <f>SUM(F3:F11)</f>
        <v>1456</v>
      </c>
      <c r="G12" s="608">
        <f>SUM(G3:G11)</f>
        <v>1804</v>
      </c>
      <c r="H12" s="608">
        <f>SUM(H3:H11)</f>
        <v>1804</v>
      </c>
    </row>
    <row r="13" spans="1:8" s="149" customFormat="1" ht="39.75" customHeight="1" thickBot="1" thickTop="1">
      <c r="A13" s="188"/>
      <c r="B13" s="183" t="s">
        <v>239</v>
      </c>
      <c r="C13" s="184" t="s">
        <v>240</v>
      </c>
      <c r="D13" s="183" t="s">
        <v>241</v>
      </c>
      <c r="E13" s="185" t="s">
        <v>58</v>
      </c>
      <c r="F13" s="186" t="s">
        <v>410</v>
      </c>
      <c r="G13" s="187" t="s">
        <v>408</v>
      </c>
      <c r="H13" s="187" t="s">
        <v>430</v>
      </c>
    </row>
    <row r="14" spans="1:8" ht="14.25" thickBot="1" thickTop="1">
      <c r="A14" s="99"/>
      <c r="B14" s="89">
        <v>1</v>
      </c>
      <c r="C14" s="90"/>
      <c r="D14" s="90"/>
      <c r="E14" s="84" t="s">
        <v>77</v>
      </c>
      <c r="F14" s="85"/>
      <c r="G14" s="100"/>
      <c r="H14" s="100"/>
    </row>
    <row r="15" spans="1:8" ht="14.25" thickBot="1" thickTop="1">
      <c r="A15" s="99"/>
      <c r="B15" s="89">
        <v>2</v>
      </c>
      <c r="C15" s="90"/>
      <c r="D15" s="90"/>
      <c r="E15" s="84" t="s">
        <v>83</v>
      </c>
      <c r="F15" s="86"/>
      <c r="G15" s="86"/>
      <c r="H15" s="86"/>
    </row>
    <row r="16" spans="1:8" ht="14.25" hidden="1" thickBot="1" thickTop="1">
      <c r="A16" s="99"/>
      <c r="B16" s="90"/>
      <c r="C16" s="90"/>
      <c r="D16" s="90"/>
      <c r="E16" s="84"/>
      <c r="F16" s="85"/>
      <c r="G16" s="91"/>
      <c r="H16" s="91"/>
    </row>
    <row r="17" spans="1:8" ht="14.25" hidden="1" thickBot="1" thickTop="1">
      <c r="A17" s="99"/>
      <c r="B17" s="90"/>
      <c r="C17" s="90"/>
      <c r="D17" s="90"/>
      <c r="E17" s="101"/>
      <c r="F17" s="85"/>
      <c r="G17" s="91"/>
      <c r="H17" s="91"/>
    </row>
    <row r="18" spans="1:8" ht="14.25" hidden="1" thickBot="1" thickTop="1">
      <c r="A18" s="99"/>
      <c r="B18" s="90"/>
      <c r="C18" s="90"/>
      <c r="D18" s="90"/>
      <c r="E18" s="84"/>
      <c r="F18" s="85"/>
      <c r="G18" s="91"/>
      <c r="H18" s="91"/>
    </row>
    <row r="19" spans="1:8" ht="14.25" hidden="1" thickBot="1" thickTop="1">
      <c r="A19" s="99"/>
      <c r="B19" s="90"/>
      <c r="C19" s="90"/>
      <c r="D19" s="90"/>
      <c r="E19" s="84"/>
      <c r="F19" s="85"/>
      <c r="G19" s="91"/>
      <c r="H19" s="91"/>
    </row>
    <row r="20" spans="1:8" ht="14.25" hidden="1" thickBot="1" thickTop="1">
      <c r="A20" s="99"/>
      <c r="B20" s="90"/>
      <c r="C20" s="90"/>
      <c r="D20" s="90"/>
      <c r="E20" s="84"/>
      <c r="F20" s="85"/>
      <c r="G20" s="91"/>
      <c r="H20" s="91"/>
    </row>
    <row r="21" spans="1:8" ht="14.25" hidden="1" thickBot="1" thickTop="1">
      <c r="A21" s="99"/>
      <c r="B21" s="90"/>
      <c r="C21" s="90"/>
      <c r="D21" s="90"/>
      <c r="E21" s="84"/>
      <c r="F21" s="85"/>
      <c r="G21" s="91"/>
      <c r="H21" s="91"/>
    </row>
    <row r="22" spans="1:8" ht="14.25" hidden="1" thickBot="1" thickTop="1">
      <c r="A22" s="99"/>
      <c r="B22" s="90"/>
      <c r="C22" s="90"/>
      <c r="D22" s="90"/>
      <c r="E22" s="84"/>
      <c r="F22" s="85"/>
      <c r="G22" s="91"/>
      <c r="H22" s="91"/>
    </row>
    <row r="23" spans="1:8" ht="14.25" hidden="1" thickBot="1" thickTop="1">
      <c r="A23" s="99"/>
      <c r="B23" s="90"/>
      <c r="C23" s="90"/>
      <c r="D23" s="90"/>
      <c r="E23" s="90"/>
      <c r="F23" s="90"/>
      <c r="G23" s="90"/>
      <c r="H23" s="90"/>
    </row>
    <row r="24" spans="1:8" ht="14.25" hidden="1" thickBot="1" thickTop="1">
      <c r="A24" s="99"/>
      <c r="B24" s="90"/>
      <c r="C24" s="90"/>
      <c r="D24" s="90"/>
      <c r="E24" s="84"/>
      <c r="F24" s="85"/>
      <c r="G24" s="102"/>
      <c r="H24" s="102"/>
    </row>
    <row r="25" spans="1:8" ht="14.25" hidden="1" thickBot="1" thickTop="1">
      <c r="A25" s="99"/>
      <c r="B25" s="90"/>
      <c r="C25" s="90"/>
      <c r="D25" s="90"/>
      <c r="E25" s="84"/>
      <c r="F25" s="85"/>
      <c r="G25" s="102"/>
      <c r="H25" s="102"/>
    </row>
    <row r="26" spans="1:8" ht="14.25" hidden="1" thickBot="1" thickTop="1">
      <c r="A26" s="99"/>
      <c r="B26" s="90"/>
      <c r="C26" s="90"/>
      <c r="D26" s="90"/>
      <c r="E26" s="84"/>
      <c r="F26" s="85"/>
      <c r="G26" s="102"/>
      <c r="H26" s="102"/>
    </row>
    <row r="27" spans="1:8" ht="14.25" hidden="1" thickBot="1" thickTop="1">
      <c r="A27" s="99"/>
      <c r="B27" s="90"/>
      <c r="C27" s="90"/>
      <c r="D27" s="90"/>
      <c r="E27" s="84"/>
      <c r="F27" s="85"/>
      <c r="G27" s="102"/>
      <c r="H27" s="102"/>
    </row>
    <row r="28" spans="1:8" ht="14.25" hidden="1" thickBot="1" thickTop="1">
      <c r="A28" s="99"/>
      <c r="B28" s="90"/>
      <c r="C28" s="90"/>
      <c r="D28" s="90"/>
      <c r="E28" s="84"/>
      <c r="F28" s="85"/>
      <c r="G28" s="102"/>
      <c r="H28" s="102"/>
    </row>
    <row r="29" spans="1:8" ht="14.25" hidden="1" thickBot="1" thickTop="1">
      <c r="A29" s="99"/>
      <c r="B29" s="90"/>
      <c r="C29" s="90"/>
      <c r="D29" s="90"/>
      <c r="E29" s="84"/>
      <c r="F29" s="85"/>
      <c r="G29" s="102"/>
      <c r="H29" s="102"/>
    </row>
    <row r="30" spans="1:8" ht="14.25" hidden="1" thickBot="1" thickTop="1">
      <c r="A30" s="99"/>
      <c r="B30" s="90"/>
      <c r="C30" s="90"/>
      <c r="D30" s="90"/>
      <c r="E30" s="84"/>
      <c r="F30" s="85"/>
      <c r="G30" s="102"/>
      <c r="H30" s="102"/>
    </row>
    <row r="31" spans="1:8" ht="14.25" hidden="1" thickBot="1" thickTop="1">
      <c r="A31" s="83"/>
      <c r="B31" s="90"/>
      <c r="C31" s="90"/>
      <c r="D31" s="90"/>
      <c r="E31" s="84"/>
      <c r="F31" s="85"/>
      <c r="G31" s="92"/>
      <c r="H31" s="92"/>
    </row>
    <row r="32" spans="1:8" ht="14.25" hidden="1" thickBot="1" thickTop="1">
      <c r="A32" s="99"/>
      <c r="B32" s="90"/>
      <c r="C32" s="90"/>
      <c r="D32" s="90"/>
      <c r="E32" s="90"/>
      <c r="F32" s="90"/>
      <c r="G32" s="90"/>
      <c r="H32" s="90"/>
    </row>
    <row r="33" spans="1:8" ht="24" hidden="1" thickBot="1" thickTop="1">
      <c r="A33" s="78" t="s">
        <v>245</v>
      </c>
      <c r="B33" s="103"/>
      <c r="C33" s="104"/>
      <c r="D33" s="103"/>
      <c r="E33" s="105"/>
      <c r="F33" s="568"/>
      <c r="G33" s="106"/>
      <c r="H33" s="106"/>
    </row>
    <row r="34" spans="1:8" ht="14.25" hidden="1" thickBot="1" thickTop="1">
      <c r="A34" s="99"/>
      <c r="B34" s="90"/>
      <c r="C34" s="90"/>
      <c r="D34" s="90"/>
      <c r="E34" s="84"/>
      <c r="F34" s="86"/>
      <c r="G34" s="107"/>
      <c r="H34" s="107"/>
    </row>
    <row r="35" spans="1:8" ht="14.25" hidden="1" thickBot="1" thickTop="1">
      <c r="A35" s="99"/>
      <c r="B35" s="90"/>
      <c r="C35" s="90"/>
      <c r="D35" s="90"/>
      <c r="E35" s="84"/>
      <c r="F35" s="86"/>
      <c r="G35" s="108"/>
      <c r="H35" s="108"/>
    </row>
    <row r="36" spans="1:8" ht="14.25" hidden="1" thickBot="1" thickTop="1">
      <c r="A36" s="99"/>
      <c r="B36" s="90"/>
      <c r="C36" s="90"/>
      <c r="D36" s="90"/>
      <c r="E36" s="84"/>
      <c r="F36" s="86"/>
      <c r="G36" s="108"/>
      <c r="H36" s="108"/>
    </row>
    <row r="37" spans="1:8" ht="14.25" hidden="1" thickBot="1" thickTop="1">
      <c r="A37" s="99"/>
      <c r="B37" s="90"/>
      <c r="C37" s="90"/>
      <c r="D37" s="90"/>
      <c r="E37" s="84"/>
      <c r="F37" s="86"/>
      <c r="G37" s="108"/>
      <c r="H37" s="108"/>
    </row>
    <row r="38" spans="1:8" ht="14.25" hidden="1" thickBot="1" thickTop="1">
      <c r="A38" s="99"/>
      <c r="B38" s="90"/>
      <c r="C38" s="90"/>
      <c r="D38" s="90"/>
      <c r="E38" s="90"/>
      <c r="F38" s="90"/>
      <c r="G38" s="90"/>
      <c r="H38" s="90"/>
    </row>
    <row r="39" spans="1:8" ht="14.25" hidden="1" thickBot="1" thickTop="1">
      <c r="A39" s="99"/>
      <c r="B39" s="90"/>
      <c r="C39" s="90"/>
      <c r="D39" s="90"/>
      <c r="E39" s="109"/>
      <c r="F39" s="569"/>
      <c r="G39" s="110"/>
      <c r="H39" s="110"/>
    </row>
    <row r="40" spans="1:8" ht="14.25" hidden="1" thickBot="1" thickTop="1">
      <c r="A40" s="99"/>
      <c r="B40" s="90"/>
      <c r="C40" s="90"/>
      <c r="D40" s="90"/>
      <c r="E40" s="84"/>
      <c r="F40" s="86"/>
      <c r="G40" s="91"/>
      <c r="H40" s="91"/>
    </row>
    <row r="41" spans="1:8" ht="14.25" hidden="1" thickBot="1" thickTop="1">
      <c r="A41" s="99"/>
      <c r="B41" s="90"/>
      <c r="C41" s="90"/>
      <c r="D41" s="90"/>
      <c r="E41" s="84"/>
      <c r="F41" s="92"/>
      <c r="G41" s="91"/>
      <c r="H41" s="91"/>
    </row>
    <row r="42" spans="1:8" ht="14.25" hidden="1" thickBot="1" thickTop="1">
      <c r="A42" s="99"/>
      <c r="B42" s="90"/>
      <c r="C42" s="90"/>
      <c r="D42" s="90"/>
      <c r="E42" s="84"/>
      <c r="F42" s="86"/>
      <c r="G42" s="91"/>
      <c r="H42" s="91"/>
    </row>
    <row r="43" spans="1:8" ht="14.25" hidden="1" thickBot="1" thickTop="1">
      <c r="A43" s="99"/>
      <c r="B43" s="90"/>
      <c r="C43" s="90"/>
      <c r="D43" s="90"/>
      <c r="E43" s="84"/>
      <c r="F43" s="85"/>
      <c r="G43" s="91"/>
      <c r="H43" s="91"/>
    </row>
    <row r="44" spans="1:8" ht="14.25" hidden="1" thickBot="1" thickTop="1">
      <c r="A44" s="99"/>
      <c r="B44" s="90"/>
      <c r="C44" s="90"/>
      <c r="D44" s="90"/>
      <c r="E44" s="84"/>
      <c r="F44" s="86"/>
      <c r="G44" s="91"/>
      <c r="H44" s="91"/>
    </row>
    <row r="45" spans="1:8" ht="14.25" hidden="1" thickBot="1" thickTop="1">
      <c r="A45" s="99"/>
      <c r="B45" s="90"/>
      <c r="C45" s="90"/>
      <c r="D45" s="90"/>
      <c r="E45" s="84"/>
      <c r="F45" s="86"/>
      <c r="G45" s="91"/>
      <c r="H45" s="91"/>
    </row>
    <row r="46" spans="1:8" ht="14.25" hidden="1" thickBot="1" thickTop="1">
      <c r="A46" s="99"/>
      <c r="B46" s="90"/>
      <c r="C46" s="90"/>
      <c r="D46" s="90"/>
      <c r="E46" s="84"/>
      <c r="F46" s="86"/>
      <c r="G46" s="91"/>
      <c r="H46" s="91"/>
    </row>
    <row r="47" spans="1:8" ht="14.25" hidden="1" thickBot="1" thickTop="1">
      <c r="A47" s="99"/>
      <c r="B47" s="90"/>
      <c r="C47" s="90"/>
      <c r="D47" s="90"/>
      <c r="E47" s="90"/>
      <c r="F47" s="90"/>
      <c r="G47" s="90"/>
      <c r="H47" s="90"/>
    </row>
    <row r="48" spans="1:8" ht="14.25" hidden="1" thickBot="1" thickTop="1">
      <c r="A48" s="99"/>
      <c r="B48" s="90"/>
      <c r="C48" s="90"/>
      <c r="D48" s="90"/>
      <c r="E48" s="84"/>
      <c r="F48" s="86"/>
      <c r="G48" s="87"/>
      <c r="H48" s="87"/>
    </row>
    <row r="49" spans="1:8" ht="14.25" hidden="1" thickBot="1" thickTop="1">
      <c r="A49" s="99"/>
      <c r="B49" s="90"/>
      <c r="C49" s="90">
        <v>1</v>
      </c>
      <c r="D49" s="90"/>
      <c r="E49" s="84"/>
      <c r="F49" s="86"/>
      <c r="G49" s="87"/>
      <c r="H49" s="87"/>
    </row>
    <row r="50" spans="1:8" ht="14.25" hidden="1" thickBot="1" thickTop="1">
      <c r="A50" s="99"/>
      <c r="B50" s="90"/>
      <c r="C50" s="90">
        <v>2</v>
      </c>
      <c r="D50" s="90"/>
      <c r="E50" s="84"/>
      <c r="F50" s="86"/>
      <c r="G50" s="87"/>
      <c r="H50" s="87"/>
    </row>
    <row r="51" spans="1:8" ht="14.25" hidden="1" thickBot="1" thickTop="1">
      <c r="A51" s="99"/>
      <c r="B51" s="90"/>
      <c r="C51" s="90"/>
      <c r="D51" s="90"/>
      <c r="E51" s="84"/>
      <c r="F51" s="84"/>
      <c r="G51" s="87"/>
      <c r="H51" s="87"/>
    </row>
    <row r="52" spans="1:8" ht="14.25" hidden="1" thickBot="1" thickTop="1">
      <c r="A52" s="99"/>
      <c r="B52" s="90"/>
      <c r="C52" s="90"/>
      <c r="D52" s="90"/>
      <c r="E52" s="90"/>
      <c r="F52" s="90"/>
      <c r="G52" s="90"/>
      <c r="H52" s="90"/>
    </row>
    <row r="53" spans="1:8" ht="14.25" hidden="1" thickBot="1" thickTop="1">
      <c r="A53" s="99"/>
      <c r="B53" s="90"/>
      <c r="C53" s="90"/>
      <c r="D53" s="90"/>
      <c r="E53" s="84"/>
      <c r="F53" s="85"/>
      <c r="G53" s="87"/>
      <c r="H53" s="87"/>
    </row>
    <row r="54" spans="1:8" ht="14.25" hidden="1" thickBot="1" thickTop="1">
      <c r="A54" s="99"/>
      <c r="B54" s="90"/>
      <c r="C54" s="90"/>
      <c r="D54" s="90"/>
      <c r="E54" s="84"/>
      <c r="F54" s="109"/>
      <c r="G54" s="111"/>
      <c r="H54" s="111"/>
    </row>
    <row r="55" spans="1:8" ht="14.25" hidden="1" thickBot="1" thickTop="1">
      <c r="A55" s="99"/>
      <c r="B55" s="90"/>
      <c r="C55" s="90"/>
      <c r="D55" s="90"/>
      <c r="E55" s="84"/>
      <c r="F55" s="86"/>
      <c r="G55" s="111"/>
      <c r="H55" s="111"/>
    </row>
    <row r="56" spans="1:8" ht="14.25" hidden="1" thickBot="1" thickTop="1">
      <c r="A56" s="99"/>
      <c r="B56" s="90"/>
      <c r="C56" s="90"/>
      <c r="D56" s="90"/>
      <c r="E56" s="84"/>
      <c r="F56" s="86"/>
      <c r="G56" s="111"/>
      <c r="H56" s="111"/>
    </row>
    <row r="57" spans="1:8" ht="14.25" hidden="1" thickBot="1" thickTop="1">
      <c r="A57" s="99"/>
      <c r="B57" s="90"/>
      <c r="C57" s="90"/>
      <c r="D57" s="90"/>
      <c r="E57" s="90"/>
      <c r="F57" s="90"/>
      <c r="G57" s="90"/>
      <c r="H57" s="90"/>
    </row>
    <row r="58" spans="1:8" ht="14.25" hidden="1" thickBot="1" thickTop="1">
      <c r="A58" s="99"/>
      <c r="B58" s="90"/>
      <c r="C58" s="90"/>
      <c r="D58" s="90"/>
      <c r="E58" s="84"/>
      <c r="F58" s="86"/>
      <c r="G58" s="111"/>
      <c r="H58" s="111"/>
    </row>
    <row r="59" spans="1:8" ht="14.25" hidden="1" thickBot="1" thickTop="1">
      <c r="A59" s="99"/>
      <c r="B59" s="90"/>
      <c r="C59" s="90"/>
      <c r="D59" s="90"/>
      <c r="E59" s="84"/>
      <c r="F59" s="86"/>
      <c r="G59" s="111"/>
      <c r="H59" s="111"/>
    </row>
    <row r="60" spans="1:8" ht="14.25" hidden="1" thickBot="1" thickTop="1">
      <c r="A60" s="99"/>
      <c r="B60" s="90"/>
      <c r="C60" s="90"/>
      <c r="D60" s="90"/>
      <c r="E60" s="90"/>
      <c r="F60" s="90"/>
      <c r="G60" s="90"/>
      <c r="H60" s="90"/>
    </row>
    <row r="61" spans="1:8" ht="14.25" hidden="1" thickBot="1" thickTop="1">
      <c r="A61" s="99"/>
      <c r="B61" s="90"/>
      <c r="C61" s="90"/>
      <c r="D61" s="90"/>
      <c r="E61" s="84"/>
      <c r="F61" s="85"/>
      <c r="G61" s="87"/>
      <c r="H61" s="87"/>
    </row>
    <row r="62" spans="1:8" ht="14.25" hidden="1" thickBot="1" thickTop="1">
      <c r="A62" s="99"/>
      <c r="B62" s="90"/>
      <c r="C62" s="90"/>
      <c r="D62" s="90"/>
      <c r="E62" s="84"/>
      <c r="F62" s="85"/>
      <c r="G62" s="87"/>
      <c r="H62" s="87"/>
    </row>
    <row r="63" spans="1:8" ht="14.25" hidden="1" thickBot="1" thickTop="1">
      <c r="A63" s="99"/>
      <c r="B63" s="90"/>
      <c r="C63" s="90"/>
      <c r="D63" s="90"/>
      <c r="E63" s="84"/>
      <c r="F63" s="85"/>
      <c r="G63" s="87"/>
      <c r="H63" s="87"/>
    </row>
    <row r="64" spans="1:8" ht="14.25" hidden="1" thickBot="1" thickTop="1">
      <c r="A64" s="99"/>
      <c r="B64" s="90"/>
      <c r="C64" s="90"/>
      <c r="D64" s="90"/>
      <c r="E64" s="84"/>
      <c r="F64" s="85"/>
      <c r="G64" s="87"/>
      <c r="H64" s="87"/>
    </row>
    <row r="65" spans="1:8" ht="24" hidden="1" thickBot="1" thickTop="1">
      <c r="A65" s="78" t="s">
        <v>245</v>
      </c>
      <c r="B65" s="103"/>
      <c r="C65" s="104"/>
      <c r="D65" s="103"/>
      <c r="E65" s="105"/>
      <c r="F65" s="568"/>
      <c r="G65" s="106"/>
      <c r="H65" s="106"/>
    </row>
    <row r="66" spans="1:8" ht="14.25" hidden="1" thickBot="1" thickTop="1">
      <c r="A66" s="99"/>
      <c r="B66" s="90"/>
      <c r="C66" s="90"/>
      <c r="D66" s="90"/>
      <c r="E66" s="84"/>
      <c r="F66" s="86"/>
      <c r="G66" s="87"/>
      <c r="H66" s="87"/>
    </row>
    <row r="67" spans="1:8" ht="14.25" hidden="1" thickBot="1" thickTop="1">
      <c r="A67" s="99"/>
      <c r="B67" s="90"/>
      <c r="C67" s="90"/>
      <c r="D67" s="90"/>
      <c r="E67" s="84"/>
      <c r="F67" s="570"/>
      <c r="G67" s="87"/>
      <c r="H67" s="87"/>
    </row>
    <row r="68" spans="1:8" ht="14.25" hidden="1" thickBot="1" thickTop="1">
      <c r="A68" s="99"/>
      <c r="B68" s="90"/>
      <c r="C68" s="90"/>
      <c r="D68" s="90"/>
      <c r="E68" s="84"/>
      <c r="F68" s="86"/>
      <c r="G68" s="87"/>
      <c r="H68" s="87"/>
    </row>
    <row r="69" spans="1:8" ht="14.25" hidden="1" thickBot="1" thickTop="1">
      <c r="A69" s="99"/>
      <c r="B69" s="90"/>
      <c r="C69" s="90"/>
      <c r="D69" s="90"/>
      <c r="E69" s="84"/>
      <c r="F69" s="85"/>
      <c r="G69" s="112"/>
      <c r="H69" s="112"/>
    </row>
    <row r="70" spans="1:8" ht="14.25" hidden="1" thickBot="1" thickTop="1">
      <c r="A70" s="99"/>
      <c r="B70" s="90"/>
      <c r="C70" s="90"/>
      <c r="D70" s="90"/>
      <c r="E70" s="84"/>
      <c r="F70" s="85"/>
      <c r="G70" s="112"/>
      <c r="H70" s="112"/>
    </row>
    <row r="71" spans="1:8" ht="14.25" hidden="1" thickBot="1" thickTop="1">
      <c r="A71" s="99"/>
      <c r="B71" s="90"/>
      <c r="C71" s="90"/>
      <c r="D71" s="90"/>
      <c r="E71" s="84"/>
      <c r="F71" s="85"/>
      <c r="G71" s="112"/>
      <c r="H71" s="112"/>
    </row>
    <row r="72" spans="1:8" ht="14.25" hidden="1" thickBot="1" thickTop="1">
      <c r="A72" s="99"/>
      <c r="B72" s="90"/>
      <c r="C72" s="90"/>
      <c r="D72" s="90"/>
      <c r="E72" s="84"/>
      <c r="F72" s="85"/>
      <c r="G72" s="100"/>
      <c r="H72" s="100"/>
    </row>
    <row r="73" spans="1:8" ht="14.25" hidden="1" thickBot="1" thickTop="1">
      <c r="A73" s="99"/>
      <c r="B73" s="90"/>
      <c r="C73" s="90"/>
      <c r="D73" s="90"/>
      <c r="E73" s="84"/>
      <c r="F73" s="85"/>
      <c r="G73" s="112"/>
      <c r="H73" s="112"/>
    </row>
    <row r="74" spans="1:8" ht="14.25" hidden="1" thickBot="1" thickTop="1">
      <c r="A74" s="99"/>
      <c r="B74" s="90"/>
      <c r="C74" s="90"/>
      <c r="D74" s="90"/>
      <c r="E74" s="84"/>
      <c r="F74" s="85"/>
      <c r="G74" s="100"/>
      <c r="H74" s="100"/>
    </row>
    <row r="75" spans="1:8" ht="14.25" hidden="1" thickBot="1" thickTop="1">
      <c r="A75" s="99"/>
      <c r="B75" s="90"/>
      <c r="C75" s="90"/>
      <c r="D75" s="90"/>
      <c r="E75" s="84"/>
      <c r="F75" s="85"/>
      <c r="G75" s="112"/>
      <c r="H75" s="112"/>
    </row>
    <row r="76" spans="1:8" ht="14.25" hidden="1" thickBot="1" thickTop="1">
      <c r="A76" s="99"/>
      <c r="B76" s="90"/>
      <c r="C76" s="90"/>
      <c r="D76" s="90"/>
      <c r="E76" s="84"/>
      <c r="F76" s="85"/>
      <c r="G76" s="112"/>
      <c r="H76" s="112"/>
    </row>
    <row r="77" spans="1:8" ht="14.25" hidden="1" thickBot="1" thickTop="1">
      <c r="A77" s="99"/>
      <c r="B77" s="90"/>
      <c r="C77" s="90"/>
      <c r="D77" s="90"/>
      <c r="E77" s="84"/>
      <c r="F77" s="85"/>
      <c r="G77" s="112"/>
      <c r="H77" s="112"/>
    </row>
    <row r="78" spans="1:8" ht="14.25" hidden="1" thickBot="1" thickTop="1">
      <c r="A78" s="99"/>
      <c r="B78" s="90"/>
      <c r="C78" s="90"/>
      <c r="D78" s="90"/>
      <c r="E78" s="84"/>
      <c r="F78" s="85"/>
      <c r="G78" s="100"/>
      <c r="H78" s="100"/>
    </row>
    <row r="79" spans="1:8" ht="14.25" hidden="1" thickBot="1" thickTop="1">
      <c r="A79" s="99"/>
      <c r="B79" s="90"/>
      <c r="C79" s="90"/>
      <c r="D79" s="90"/>
      <c r="E79" s="84"/>
      <c r="F79" s="85"/>
      <c r="G79" s="112"/>
      <c r="H79" s="112"/>
    </row>
    <row r="80" spans="1:8" ht="14.25" hidden="1" thickBot="1" thickTop="1">
      <c r="A80" s="99"/>
      <c r="B80" s="90"/>
      <c r="C80" s="90"/>
      <c r="D80" s="90"/>
      <c r="E80" s="84"/>
      <c r="F80" s="85"/>
      <c r="G80" s="112"/>
      <c r="H80" s="112"/>
    </row>
    <row r="81" spans="1:8" ht="14.25" hidden="1" thickBot="1" thickTop="1">
      <c r="A81" s="99"/>
      <c r="B81" s="90"/>
      <c r="C81" s="90"/>
      <c r="D81" s="90"/>
      <c r="E81" s="84"/>
      <c r="F81" s="85"/>
      <c r="G81" s="112"/>
      <c r="H81" s="112"/>
    </row>
    <row r="82" spans="1:8" ht="14.25" hidden="1" thickBot="1" thickTop="1">
      <c r="A82" s="99"/>
      <c r="B82" s="90"/>
      <c r="C82" s="90"/>
      <c r="D82" s="90"/>
      <c r="E82" s="84"/>
      <c r="F82" s="85"/>
      <c r="G82" s="112"/>
      <c r="H82" s="112"/>
    </row>
    <row r="83" spans="1:8" ht="14.25" hidden="1" thickBot="1" thickTop="1">
      <c r="A83" s="99"/>
      <c r="B83" s="90"/>
      <c r="C83" s="90"/>
      <c r="D83" s="90"/>
      <c r="E83" s="84"/>
      <c r="F83" s="85"/>
      <c r="G83" s="112"/>
      <c r="H83" s="112"/>
    </row>
    <row r="84" spans="1:8" ht="14.25" hidden="1" thickBot="1" thickTop="1">
      <c r="A84" s="99"/>
      <c r="B84" s="90"/>
      <c r="C84" s="90"/>
      <c r="D84" s="90"/>
      <c r="E84" s="84"/>
      <c r="F84" s="85"/>
      <c r="G84" s="100"/>
      <c r="H84" s="100"/>
    </row>
    <row r="85" spans="1:8" ht="14.25" hidden="1" thickBot="1" thickTop="1">
      <c r="A85" s="99"/>
      <c r="B85" s="90"/>
      <c r="C85" s="90"/>
      <c r="D85" s="90"/>
      <c r="E85" s="84"/>
      <c r="F85" s="85"/>
      <c r="G85" s="112"/>
      <c r="H85" s="112"/>
    </row>
    <row r="86" spans="1:8" ht="14.25" hidden="1" thickBot="1" thickTop="1">
      <c r="A86" s="99"/>
      <c r="B86" s="90"/>
      <c r="C86" s="90"/>
      <c r="D86" s="90"/>
      <c r="E86" s="84"/>
      <c r="F86" s="85"/>
      <c r="G86" s="112"/>
      <c r="H86" s="112"/>
    </row>
    <row r="87" spans="1:8" ht="14.25" hidden="1" thickBot="1" thickTop="1">
      <c r="A87" s="99"/>
      <c r="B87" s="90"/>
      <c r="C87" s="90"/>
      <c r="D87" s="90"/>
      <c r="E87" s="84"/>
      <c r="F87" s="85"/>
      <c r="G87" s="100"/>
      <c r="H87" s="100"/>
    </row>
    <row r="88" spans="1:8" ht="14.25" thickBot="1" thickTop="1">
      <c r="A88" s="99"/>
      <c r="B88" s="90">
        <v>3</v>
      </c>
      <c r="C88" s="90"/>
      <c r="D88" s="90"/>
      <c r="E88" s="109" t="s">
        <v>246</v>
      </c>
      <c r="F88" s="609">
        <v>946</v>
      </c>
      <c r="G88" s="609">
        <v>1654</v>
      </c>
      <c r="H88" s="609">
        <v>1148</v>
      </c>
    </row>
    <row r="89" spans="1:8" ht="14.25" hidden="1" thickBot="1" thickTop="1">
      <c r="A89" s="83"/>
      <c r="B89" s="90"/>
      <c r="C89" s="90"/>
      <c r="D89" s="90"/>
      <c r="E89" s="90"/>
      <c r="F89" s="610"/>
      <c r="G89" s="610"/>
      <c r="H89" s="610"/>
    </row>
    <row r="90" spans="1:8" ht="14.25" hidden="1" thickBot="1" thickTop="1">
      <c r="A90" s="99"/>
      <c r="B90" s="90"/>
      <c r="C90" s="90"/>
      <c r="D90" s="90"/>
      <c r="E90" s="84"/>
      <c r="F90" s="87"/>
      <c r="G90" s="87"/>
      <c r="H90" s="87"/>
    </row>
    <row r="91" spans="1:8" ht="14.25" hidden="1" thickBot="1" thickTop="1">
      <c r="A91" s="99"/>
      <c r="B91" s="90"/>
      <c r="C91" s="90"/>
      <c r="D91" s="90"/>
      <c r="E91" s="84"/>
      <c r="F91" s="87"/>
      <c r="G91" s="107"/>
      <c r="H91" s="107"/>
    </row>
    <row r="92" spans="1:8" ht="14.25" hidden="1" thickBot="1" thickTop="1">
      <c r="A92" s="99"/>
      <c r="B92" s="90"/>
      <c r="C92" s="90"/>
      <c r="D92" s="90"/>
      <c r="E92" s="84"/>
      <c r="F92" s="87"/>
      <c r="G92" s="107"/>
      <c r="H92" s="107"/>
    </row>
    <row r="93" spans="1:8" ht="14.25" hidden="1" thickBot="1" thickTop="1">
      <c r="A93" s="99"/>
      <c r="B93" s="90"/>
      <c r="C93" s="90"/>
      <c r="D93" s="90"/>
      <c r="E93" s="84"/>
      <c r="F93" s="87"/>
      <c r="G93" s="107"/>
      <c r="H93" s="107"/>
    </row>
    <row r="94" spans="1:8" ht="14.25" hidden="1" thickBot="1" thickTop="1">
      <c r="A94" s="99"/>
      <c r="B94" s="90"/>
      <c r="C94" s="90"/>
      <c r="D94" s="90"/>
      <c r="E94" s="84"/>
      <c r="F94" s="87"/>
      <c r="G94" s="107"/>
      <c r="H94" s="107"/>
    </row>
    <row r="95" spans="1:8" ht="14.25" hidden="1" thickBot="1" thickTop="1">
      <c r="A95" s="99"/>
      <c r="B95" s="90"/>
      <c r="C95" s="90"/>
      <c r="D95" s="90"/>
      <c r="E95" s="84"/>
      <c r="F95" s="87"/>
      <c r="G95" s="107"/>
      <c r="H95" s="107"/>
    </row>
    <row r="96" spans="1:8" ht="14.25" hidden="1" thickBot="1" thickTop="1">
      <c r="A96" s="83"/>
      <c r="B96" s="90"/>
      <c r="C96" s="90"/>
      <c r="D96" s="90"/>
      <c r="E96" s="90"/>
      <c r="F96" s="610"/>
      <c r="G96" s="610"/>
      <c r="H96" s="610"/>
    </row>
    <row r="97" spans="1:8" ht="14.25" hidden="1" thickBot="1" thickTop="1">
      <c r="A97" s="99"/>
      <c r="B97" s="90"/>
      <c r="C97" s="90"/>
      <c r="D97" s="90"/>
      <c r="E97" s="84"/>
      <c r="F97" s="87"/>
      <c r="G97" s="87"/>
      <c r="H97" s="87"/>
    </row>
    <row r="98" spans="1:8" ht="14.25" hidden="1" thickBot="1" thickTop="1">
      <c r="A98" s="99"/>
      <c r="B98" s="90"/>
      <c r="C98" s="90"/>
      <c r="D98" s="90"/>
      <c r="E98" s="84"/>
      <c r="F98" s="87"/>
      <c r="G98" s="87"/>
      <c r="H98" s="87"/>
    </row>
    <row r="99" spans="1:8" ht="24" hidden="1" thickBot="1" thickTop="1">
      <c r="A99" s="78" t="s">
        <v>245</v>
      </c>
      <c r="B99" s="90"/>
      <c r="C99" s="90"/>
      <c r="D99" s="90"/>
      <c r="E99" s="90"/>
      <c r="F99" s="610"/>
      <c r="G99" s="610"/>
      <c r="H99" s="610"/>
    </row>
    <row r="100" spans="1:8" ht="14.25" hidden="1" thickBot="1" thickTop="1">
      <c r="A100" s="99"/>
      <c r="B100" s="90"/>
      <c r="C100" s="90"/>
      <c r="D100" s="90"/>
      <c r="E100" s="84"/>
      <c r="F100" s="87"/>
      <c r="G100" s="87"/>
      <c r="H100" s="87"/>
    </row>
    <row r="101" spans="1:8" ht="14.25" hidden="1" thickBot="1" thickTop="1">
      <c r="A101" s="99"/>
      <c r="B101" s="90"/>
      <c r="C101" s="90"/>
      <c r="D101" s="90"/>
      <c r="E101" s="113"/>
      <c r="F101" s="87"/>
      <c r="G101" s="87"/>
      <c r="H101" s="87"/>
    </row>
    <row r="102" spans="1:8" ht="14.25" hidden="1" thickBot="1" thickTop="1">
      <c r="A102" s="99"/>
      <c r="B102" s="90"/>
      <c r="C102" s="90"/>
      <c r="D102" s="90">
        <v>1</v>
      </c>
      <c r="E102" s="84"/>
      <c r="F102" s="87"/>
      <c r="G102" s="87"/>
      <c r="H102" s="87"/>
    </row>
    <row r="103" spans="1:8" ht="14.25" hidden="1" thickBot="1" thickTop="1">
      <c r="A103" s="99"/>
      <c r="B103" s="90"/>
      <c r="C103" s="90"/>
      <c r="D103" s="90">
        <v>2</v>
      </c>
      <c r="E103" s="84"/>
      <c r="F103" s="87"/>
      <c r="G103" s="87"/>
      <c r="H103" s="87"/>
    </row>
    <row r="104" spans="1:8" ht="14.25" hidden="1" thickBot="1" thickTop="1">
      <c r="A104" s="99"/>
      <c r="B104" s="90"/>
      <c r="C104" s="90"/>
      <c r="D104" s="90">
        <v>3</v>
      </c>
      <c r="E104" s="84"/>
      <c r="F104" s="87"/>
      <c r="G104" s="87"/>
      <c r="H104" s="87"/>
    </row>
    <row r="105" spans="1:8" ht="14.25" hidden="1" thickBot="1" thickTop="1">
      <c r="A105" s="99"/>
      <c r="B105" s="90"/>
      <c r="C105" s="90"/>
      <c r="D105" s="90">
        <v>4</v>
      </c>
      <c r="E105" s="84"/>
      <c r="F105" s="87"/>
      <c r="G105" s="87"/>
      <c r="H105" s="87"/>
    </row>
    <row r="106" spans="1:8" ht="14.25" hidden="1" thickBot="1" thickTop="1">
      <c r="A106" s="99"/>
      <c r="B106" s="90"/>
      <c r="C106" s="90"/>
      <c r="D106" s="90">
        <v>5</v>
      </c>
      <c r="E106" s="84"/>
      <c r="F106" s="87"/>
      <c r="G106" s="87"/>
      <c r="H106" s="87"/>
    </row>
    <row r="107" spans="1:8" ht="14.25" hidden="1" thickBot="1" thickTop="1">
      <c r="A107" s="99"/>
      <c r="B107" s="90"/>
      <c r="C107" s="90"/>
      <c r="D107" s="90"/>
      <c r="E107" s="84"/>
      <c r="F107" s="87"/>
      <c r="G107" s="87"/>
      <c r="H107" s="87"/>
    </row>
    <row r="108" spans="1:8" ht="14.25" hidden="1" thickBot="1" thickTop="1">
      <c r="A108" s="99"/>
      <c r="B108" s="90"/>
      <c r="C108" s="90"/>
      <c r="D108" s="90">
        <v>6</v>
      </c>
      <c r="E108" s="84"/>
      <c r="F108" s="87"/>
      <c r="G108" s="87"/>
      <c r="H108" s="87"/>
    </row>
    <row r="109" spans="1:8" ht="14.25" hidden="1" thickBot="1" thickTop="1">
      <c r="A109" s="99"/>
      <c r="B109" s="90"/>
      <c r="C109" s="90"/>
      <c r="D109" s="90">
        <v>7</v>
      </c>
      <c r="E109" s="84"/>
      <c r="F109" s="87"/>
      <c r="G109" s="87"/>
      <c r="H109" s="87"/>
    </row>
    <row r="110" spans="1:8" ht="14.25" hidden="1" thickBot="1" thickTop="1">
      <c r="A110" s="99"/>
      <c r="B110" s="90"/>
      <c r="C110" s="89">
        <v>1</v>
      </c>
      <c r="D110" s="90"/>
      <c r="E110" s="84"/>
      <c r="F110" s="611"/>
      <c r="G110" s="611"/>
      <c r="H110" s="611"/>
    </row>
    <row r="111" spans="1:8" ht="14.25" hidden="1" thickBot="1" thickTop="1">
      <c r="A111" s="99"/>
      <c r="B111" s="90"/>
      <c r="C111" s="90"/>
      <c r="D111" s="90">
        <v>1</v>
      </c>
      <c r="E111" s="84"/>
      <c r="F111" s="611"/>
      <c r="G111" s="87"/>
      <c r="H111" s="87"/>
    </row>
    <row r="112" spans="1:8" ht="14.25" hidden="1" thickBot="1" thickTop="1">
      <c r="A112" s="99"/>
      <c r="B112" s="90"/>
      <c r="C112" s="90"/>
      <c r="D112" s="90">
        <v>2</v>
      </c>
      <c r="E112" s="84"/>
      <c r="F112" s="611"/>
      <c r="G112" s="87"/>
      <c r="H112" s="87"/>
    </row>
    <row r="113" spans="1:8" ht="14.25" hidden="1" thickBot="1" thickTop="1">
      <c r="A113" s="99"/>
      <c r="B113" s="90"/>
      <c r="C113" s="90"/>
      <c r="D113" s="90">
        <v>3</v>
      </c>
      <c r="E113" s="84"/>
      <c r="F113" s="611"/>
      <c r="G113" s="87"/>
      <c r="H113" s="87"/>
    </row>
    <row r="114" spans="1:8" ht="14.25" hidden="1" thickBot="1" thickTop="1">
      <c r="A114" s="99"/>
      <c r="B114" s="90"/>
      <c r="C114" s="89">
        <v>2</v>
      </c>
      <c r="D114" s="90"/>
      <c r="E114" s="84"/>
      <c r="F114" s="87"/>
      <c r="G114" s="87"/>
      <c r="H114" s="87"/>
    </row>
    <row r="115" spans="1:8" ht="14.25" hidden="1" thickBot="1" thickTop="1">
      <c r="A115" s="99"/>
      <c r="B115" s="90"/>
      <c r="C115" s="90"/>
      <c r="D115" s="90">
        <v>1</v>
      </c>
      <c r="E115" s="84"/>
      <c r="F115" s="611"/>
      <c r="G115" s="87"/>
      <c r="H115" s="87"/>
    </row>
    <row r="116" spans="1:8" ht="14.25" hidden="1" thickBot="1" thickTop="1">
      <c r="A116" s="99"/>
      <c r="B116" s="90"/>
      <c r="C116" s="90"/>
      <c r="D116" s="90">
        <v>2</v>
      </c>
      <c r="E116" s="84"/>
      <c r="F116" s="611"/>
      <c r="G116" s="87"/>
      <c r="H116" s="87"/>
    </row>
    <row r="117" spans="1:8" ht="14.25" hidden="1" thickBot="1" thickTop="1">
      <c r="A117" s="99"/>
      <c r="B117" s="90"/>
      <c r="C117" s="90"/>
      <c r="D117" s="90">
        <v>3</v>
      </c>
      <c r="E117" s="84"/>
      <c r="F117" s="611"/>
      <c r="G117" s="87"/>
      <c r="H117" s="87"/>
    </row>
    <row r="118" spans="1:8" ht="14.25" hidden="1" thickBot="1" thickTop="1">
      <c r="A118" s="99"/>
      <c r="B118" s="90"/>
      <c r="C118" s="90"/>
      <c r="D118" s="90">
        <v>4</v>
      </c>
      <c r="E118" s="84"/>
      <c r="F118" s="611"/>
      <c r="G118" s="87"/>
      <c r="H118" s="87"/>
    </row>
    <row r="119" spans="1:8" ht="14.25" hidden="1" thickBot="1" thickTop="1">
      <c r="A119" s="99"/>
      <c r="B119" s="90"/>
      <c r="C119" s="90"/>
      <c r="D119" s="90">
        <v>5</v>
      </c>
      <c r="E119" s="84"/>
      <c r="F119" s="611"/>
      <c r="G119" s="87"/>
      <c r="H119" s="87"/>
    </row>
    <row r="120" spans="1:8" ht="14.25" hidden="1" thickBot="1" thickTop="1">
      <c r="A120" s="99"/>
      <c r="B120" s="90"/>
      <c r="C120" s="90"/>
      <c r="D120" s="90">
        <v>6</v>
      </c>
      <c r="E120" s="84"/>
      <c r="F120" s="611"/>
      <c r="G120" s="87"/>
      <c r="H120" s="87"/>
    </row>
    <row r="121" spans="1:8" ht="14.25" hidden="1" thickBot="1" thickTop="1">
      <c r="A121" s="99"/>
      <c r="B121" s="90"/>
      <c r="C121" s="90"/>
      <c r="D121" s="90">
        <v>7</v>
      </c>
      <c r="E121" s="84"/>
      <c r="F121" s="611"/>
      <c r="G121" s="87"/>
      <c r="H121" s="87"/>
    </row>
    <row r="122" spans="1:8" ht="14.25" hidden="1" thickBot="1" thickTop="1">
      <c r="A122" s="99"/>
      <c r="B122" s="90"/>
      <c r="C122" s="90"/>
      <c r="D122" s="90">
        <v>8</v>
      </c>
      <c r="E122" s="84"/>
      <c r="F122" s="611"/>
      <c r="G122" s="87"/>
      <c r="H122" s="87"/>
    </row>
    <row r="123" spans="1:8" ht="14.25" hidden="1" thickBot="1" thickTop="1">
      <c r="A123" s="99"/>
      <c r="B123" s="90"/>
      <c r="C123" s="89">
        <v>3</v>
      </c>
      <c r="D123" s="90"/>
      <c r="E123" s="84"/>
      <c r="F123" s="87"/>
      <c r="G123" s="87"/>
      <c r="H123" s="87"/>
    </row>
    <row r="124" spans="1:8" ht="14.25" hidden="1" thickBot="1" thickTop="1">
      <c r="A124" s="99"/>
      <c r="B124" s="90"/>
      <c r="C124" s="90"/>
      <c r="D124" s="90">
        <v>1</v>
      </c>
      <c r="E124" s="84"/>
      <c r="F124" s="107"/>
      <c r="G124" s="87"/>
      <c r="H124" s="87"/>
    </row>
    <row r="125" spans="1:8" ht="14.25" hidden="1" thickBot="1" thickTop="1">
      <c r="A125" s="99"/>
      <c r="B125" s="90"/>
      <c r="C125" s="90"/>
      <c r="D125" s="90">
        <v>2</v>
      </c>
      <c r="E125" s="84"/>
      <c r="F125" s="107"/>
      <c r="G125" s="87"/>
      <c r="H125" s="87"/>
    </row>
    <row r="126" spans="1:8" ht="14.25" hidden="1" thickBot="1" thickTop="1">
      <c r="A126" s="99"/>
      <c r="B126" s="90"/>
      <c r="C126" s="89">
        <v>4</v>
      </c>
      <c r="D126" s="90"/>
      <c r="E126" s="84"/>
      <c r="F126" s="107"/>
      <c r="G126" s="107"/>
      <c r="H126" s="107"/>
    </row>
    <row r="127" spans="1:8" ht="14.25" hidden="1" thickBot="1" thickTop="1">
      <c r="A127" s="99"/>
      <c r="B127" s="90"/>
      <c r="C127" s="89">
        <v>5</v>
      </c>
      <c r="D127" s="90"/>
      <c r="E127" s="84"/>
      <c r="F127" s="107"/>
      <c r="G127" s="609"/>
      <c r="H127" s="609"/>
    </row>
    <row r="128" spans="1:8" ht="14.25" hidden="1" thickBot="1" thickTop="1">
      <c r="A128" s="99"/>
      <c r="B128" s="90"/>
      <c r="C128" s="90"/>
      <c r="D128" s="90">
        <v>1</v>
      </c>
      <c r="E128" s="84"/>
      <c r="F128" s="107"/>
      <c r="G128" s="87"/>
      <c r="H128" s="87"/>
    </row>
    <row r="129" spans="1:8" ht="14.25" hidden="1" thickBot="1" thickTop="1">
      <c r="A129" s="99"/>
      <c r="B129" s="90"/>
      <c r="C129" s="90"/>
      <c r="D129" s="90">
        <v>2</v>
      </c>
      <c r="E129" s="84"/>
      <c r="F129" s="107"/>
      <c r="G129" s="87"/>
      <c r="H129" s="87"/>
    </row>
    <row r="130" spans="1:8" ht="14.25" hidden="1" thickBot="1" thickTop="1">
      <c r="A130" s="99"/>
      <c r="B130" s="90"/>
      <c r="C130" s="90"/>
      <c r="D130" s="90">
        <v>3</v>
      </c>
      <c r="E130" s="84"/>
      <c r="F130" s="107"/>
      <c r="G130" s="87"/>
      <c r="H130" s="87"/>
    </row>
    <row r="131" spans="1:8" ht="14.25" hidden="1" thickBot="1" thickTop="1">
      <c r="A131" s="99"/>
      <c r="B131" s="90"/>
      <c r="C131" s="89">
        <v>6</v>
      </c>
      <c r="D131" s="90"/>
      <c r="E131" s="84"/>
      <c r="F131" s="87"/>
      <c r="G131" s="87"/>
      <c r="H131" s="87"/>
    </row>
    <row r="132" spans="1:8" ht="14.25" hidden="1" thickBot="1" thickTop="1">
      <c r="A132" s="99"/>
      <c r="B132" s="90"/>
      <c r="C132" s="89">
        <v>7</v>
      </c>
      <c r="D132" s="90"/>
      <c r="E132" s="84"/>
      <c r="F132" s="107"/>
      <c r="G132" s="87"/>
      <c r="H132" s="87"/>
    </row>
    <row r="133" spans="1:8" ht="14.25" hidden="1" thickBot="1" thickTop="1">
      <c r="A133" s="99"/>
      <c r="B133" s="90"/>
      <c r="C133" s="90"/>
      <c r="D133" s="90"/>
      <c r="E133" s="101"/>
      <c r="F133" s="107"/>
      <c r="G133" s="87"/>
      <c r="H133" s="87"/>
    </row>
    <row r="134" spans="1:8" ht="14.25" hidden="1" thickBot="1" thickTop="1">
      <c r="A134" s="83"/>
      <c r="B134" s="89"/>
      <c r="C134" s="90"/>
      <c r="D134" s="90"/>
      <c r="E134" s="84"/>
      <c r="F134" s="107"/>
      <c r="G134" s="107"/>
      <c r="H134" s="107"/>
    </row>
    <row r="135" spans="1:8" ht="24" hidden="1" thickBot="1" thickTop="1">
      <c r="A135" s="78" t="s">
        <v>245</v>
      </c>
      <c r="B135" s="103"/>
      <c r="C135" s="104"/>
      <c r="D135" s="103"/>
      <c r="E135" s="105"/>
      <c r="F135" s="106"/>
      <c r="G135" s="106"/>
      <c r="H135" s="106"/>
    </row>
    <row r="136" spans="1:8" ht="14.25" hidden="1" thickBot="1" thickTop="1">
      <c r="A136" s="99"/>
      <c r="B136" s="90"/>
      <c r="C136" s="90"/>
      <c r="D136" s="90"/>
      <c r="E136" s="109"/>
      <c r="F136" s="87"/>
      <c r="G136" s="87"/>
      <c r="H136" s="87"/>
    </row>
    <row r="137" spans="1:8" ht="14.25" hidden="1" thickBot="1" thickTop="1">
      <c r="A137" s="99"/>
      <c r="B137" s="90"/>
      <c r="C137" s="90"/>
      <c r="D137" s="90"/>
      <c r="E137" s="84"/>
      <c r="F137" s="87"/>
      <c r="G137" s="87"/>
      <c r="H137" s="87"/>
    </row>
    <row r="138" spans="1:8" ht="14.25" hidden="1" thickBot="1" thickTop="1">
      <c r="A138" s="99"/>
      <c r="B138" s="90"/>
      <c r="C138" s="90"/>
      <c r="D138" s="90"/>
      <c r="E138" s="84"/>
      <c r="F138" s="87"/>
      <c r="G138" s="87"/>
      <c r="H138" s="87"/>
    </row>
    <row r="139" spans="1:8" ht="14.25" hidden="1" thickBot="1" thickTop="1">
      <c r="A139" s="99"/>
      <c r="B139" s="90"/>
      <c r="C139" s="90"/>
      <c r="D139" s="90"/>
      <c r="E139" s="84"/>
      <c r="F139" s="107"/>
      <c r="G139" s="87"/>
      <c r="H139" s="87"/>
    </row>
    <row r="140" spans="1:8" ht="14.25" hidden="1" thickBot="1" thickTop="1">
      <c r="A140" s="99"/>
      <c r="B140" s="90"/>
      <c r="C140" s="90"/>
      <c r="D140" s="90"/>
      <c r="E140" s="84"/>
      <c r="F140" s="107"/>
      <c r="G140" s="87"/>
      <c r="H140" s="87"/>
    </row>
    <row r="141" spans="1:8" ht="14.25" hidden="1" thickBot="1" thickTop="1">
      <c r="A141" s="99"/>
      <c r="B141" s="90"/>
      <c r="C141" s="90"/>
      <c r="D141" s="90"/>
      <c r="E141" s="84"/>
      <c r="F141" s="107"/>
      <c r="G141" s="107"/>
      <c r="H141" s="107"/>
    </row>
    <row r="142" spans="1:8" ht="14.25" hidden="1" thickBot="1" thickTop="1">
      <c r="A142" s="99"/>
      <c r="B142" s="90"/>
      <c r="C142" s="90"/>
      <c r="D142" s="90"/>
      <c r="E142" s="84"/>
      <c r="F142" s="107"/>
      <c r="G142" s="87"/>
      <c r="H142" s="87"/>
    </row>
    <row r="143" spans="1:8" ht="14.25" hidden="1" thickBot="1" thickTop="1">
      <c r="A143" s="99"/>
      <c r="B143" s="90"/>
      <c r="C143" s="90"/>
      <c r="D143" s="90"/>
      <c r="E143" s="84"/>
      <c r="F143" s="107"/>
      <c r="G143" s="107"/>
      <c r="H143" s="107"/>
    </row>
    <row r="144" spans="1:8" ht="14.25" hidden="1" thickBot="1" thickTop="1">
      <c r="A144" s="83"/>
      <c r="B144" s="89"/>
      <c r="C144" s="90"/>
      <c r="D144" s="90"/>
      <c r="E144" s="84"/>
      <c r="F144" s="107"/>
      <c r="G144" s="107"/>
      <c r="H144" s="107"/>
    </row>
    <row r="145" spans="1:8" ht="14.25" hidden="1" thickBot="1" thickTop="1">
      <c r="A145" s="99"/>
      <c r="B145" s="90"/>
      <c r="C145" s="90"/>
      <c r="D145" s="90"/>
      <c r="E145" s="84"/>
      <c r="F145" s="87"/>
      <c r="G145" s="87"/>
      <c r="H145" s="87"/>
    </row>
    <row r="146" spans="1:8" ht="14.25" hidden="1" thickBot="1" thickTop="1">
      <c r="A146" s="83"/>
      <c r="B146" s="90"/>
      <c r="C146" s="90"/>
      <c r="D146" s="90"/>
      <c r="E146" s="90"/>
      <c r="F146" s="610"/>
      <c r="G146" s="610"/>
      <c r="H146" s="610"/>
    </row>
    <row r="147" spans="1:8" ht="14.25" hidden="1" thickBot="1" thickTop="1">
      <c r="A147" s="99"/>
      <c r="B147" s="90"/>
      <c r="C147" s="90"/>
      <c r="D147" s="90"/>
      <c r="E147" s="84"/>
      <c r="F147" s="87"/>
      <c r="G147" s="87"/>
      <c r="H147" s="87"/>
    </row>
    <row r="148" spans="1:8" ht="14.25" hidden="1" thickBot="1" thickTop="1">
      <c r="A148" s="99"/>
      <c r="B148" s="90"/>
      <c r="C148" s="90"/>
      <c r="D148" s="90"/>
      <c r="E148" s="84"/>
      <c r="F148" s="87"/>
      <c r="G148" s="87"/>
      <c r="H148" s="87"/>
    </row>
    <row r="149" spans="1:8" ht="14.25" hidden="1" thickBot="1" thickTop="1">
      <c r="A149" s="99"/>
      <c r="B149" s="90"/>
      <c r="C149" s="90"/>
      <c r="D149" s="90"/>
      <c r="E149" s="84"/>
      <c r="F149" s="87"/>
      <c r="G149" s="310"/>
      <c r="H149" s="310"/>
    </row>
    <row r="150" spans="1:8" ht="14.25" hidden="1" thickBot="1" thickTop="1">
      <c r="A150" s="99"/>
      <c r="B150" s="90"/>
      <c r="C150" s="90"/>
      <c r="D150" s="90"/>
      <c r="E150" s="84"/>
      <c r="F150" s="87"/>
      <c r="G150" s="310"/>
      <c r="H150" s="310"/>
    </row>
    <row r="151" spans="1:8" ht="14.25" hidden="1" thickBot="1" thickTop="1">
      <c r="A151" s="99"/>
      <c r="B151" s="90"/>
      <c r="C151" s="90"/>
      <c r="D151" s="90"/>
      <c r="E151" s="84"/>
      <c r="F151" s="87"/>
      <c r="G151" s="310"/>
      <c r="H151" s="310"/>
    </row>
    <row r="152" spans="1:8" ht="14.25" hidden="1" thickBot="1" thickTop="1">
      <c r="A152" s="99"/>
      <c r="B152" s="90"/>
      <c r="C152" s="90"/>
      <c r="D152" s="90"/>
      <c r="E152" s="84"/>
      <c r="F152" s="87"/>
      <c r="G152" s="310"/>
      <c r="H152" s="310"/>
    </row>
    <row r="153" spans="1:8" ht="14.25" hidden="1" thickBot="1" thickTop="1">
      <c r="A153" s="99"/>
      <c r="B153" s="90"/>
      <c r="C153" s="90"/>
      <c r="D153" s="90"/>
      <c r="E153" s="84"/>
      <c r="F153" s="87"/>
      <c r="G153" s="310"/>
      <c r="H153" s="310"/>
    </row>
    <row r="154" spans="1:8" ht="14.25" hidden="1" thickBot="1" thickTop="1">
      <c r="A154" s="99"/>
      <c r="B154" s="90"/>
      <c r="C154" s="90"/>
      <c r="D154" s="90"/>
      <c r="E154" s="84"/>
      <c r="F154" s="87"/>
      <c r="G154" s="310"/>
      <c r="H154" s="310"/>
    </row>
    <row r="155" spans="1:8" ht="14.25" hidden="1" thickBot="1" thickTop="1">
      <c r="A155" s="99"/>
      <c r="B155" s="90"/>
      <c r="C155" s="90"/>
      <c r="D155" s="90"/>
      <c r="E155" s="84"/>
      <c r="F155" s="87"/>
      <c r="G155" s="310"/>
      <c r="H155" s="310"/>
    </row>
    <row r="156" spans="1:8" ht="14.25" hidden="1" thickBot="1" thickTop="1">
      <c r="A156" s="99"/>
      <c r="B156" s="90"/>
      <c r="C156" s="90"/>
      <c r="D156" s="90"/>
      <c r="E156" s="84"/>
      <c r="F156" s="87"/>
      <c r="G156" s="310"/>
      <c r="H156" s="310"/>
    </row>
    <row r="157" spans="1:8" ht="14.25" hidden="1" thickBot="1" thickTop="1">
      <c r="A157" s="99"/>
      <c r="B157" s="90"/>
      <c r="C157" s="90"/>
      <c r="D157" s="90"/>
      <c r="E157" s="84"/>
      <c r="F157" s="87"/>
      <c r="G157" s="310"/>
      <c r="H157" s="310"/>
    </row>
    <row r="158" spans="1:8" ht="14.25" hidden="1" thickBot="1" thickTop="1">
      <c r="A158" s="99"/>
      <c r="B158" s="90"/>
      <c r="C158" s="90"/>
      <c r="D158" s="90"/>
      <c r="E158" s="84"/>
      <c r="F158" s="87"/>
      <c r="G158" s="310"/>
      <c r="H158" s="310"/>
    </row>
    <row r="159" spans="1:8" ht="14.25" hidden="1" thickBot="1" thickTop="1">
      <c r="A159" s="99"/>
      <c r="B159" s="90"/>
      <c r="C159" s="90"/>
      <c r="D159" s="90"/>
      <c r="E159" s="84"/>
      <c r="F159" s="87"/>
      <c r="G159" s="310"/>
      <c r="H159" s="310"/>
    </row>
    <row r="160" spans="1:8" ht="14.25" hidden="1" thickBot="1" thickTop="1">
      <c r="A160" s="99"/>
      <c r="B160" s="90"/>
      <c r="C160" s="90"/>
      <c r="D160" s="90"/>
      <c r="E160" s="84"/>
      <c r="F160" s="87"/>
      <c r="G160" s="87"/>
      <c r="H160" s="87"/>
    </row>
    <row r="161" spans="1:8" ht="14.25" hidden="1" thickBot="1" thickTop="1">
      <c r="A161" s="99"/>
      <c r="B161" s="90"/>
      <c r="C161" s="90"/>
      <c r="D161" s="90"/>
      <c r="E161" s="84"/>
      <c r="F161" s="87"/>
      <c r="G161" s="87"/>
      <c r="H161" s="87"/>
    </row>
    <row r="162" spans="1:8" ht="14.25" hidden="1" thickBot="1" thickTop="1">
      <c r="A162" s="99"/>
      <c r="B162" s="90"/>
      <c r="C162" s="90"/>
      <c r="D162" s="90"/>
      <c r="E162" s="84"/>
      <c r="F162" s="87"/>
      <c r="G162" s="87"/>
      <c r="H162" s="87"/>
    </row>
    <row r="163" spans="1:8" ht="14.25" hidden="1" thickBot="1" thickTop="1">
      <c r="A163" s="99"/>
      <c r="B163" s="90"/>
      <c r="C163" s="90"/>
      <c r="D163" s="90"/>
      <c r="E163" s="84"/>
      <c r="F163" s="87"/>
      <c r="G163" s="87"/>
      <c r="H163" s="87"/>
    </row>
    <row r="164" spans="1:8" ht="14.25" hidden="1" thickBot="1" thickTop="1">
      <c r="A164" s="99"/>
      <c r="B164" s="90"/>
      <c r="C164" s="90"/>
      <c r="D164" s="90"/>
      <c r="E164" s="84"/>
      <c r="F164" s="87"/>
      <c r="G164" s="87"/>
      <c r="H164" s="87"/>
    </row>
    <row r="165" spans="1:8" ht="14.25" hidden="1" thickBot="1" thickTop="1">
      <c r="A165" s="99"/>
      <c r="B165" s="90"/>
      <c r="C165" s="90"/>
      <c r="D165" s="90"/>
      <c r="E165" s="84"/>
      <c r="F165" s="87"/>
      <c r="G165" s="87"/>
      <c r="H165" s="87"/>
    </row>
    <row r="166" spans="1:8" ht="14.25" thickBot="1" thickTop="1">
      <c r="A166" s="99"/>
      <c r="B166" s="90"/>
      <c r="C166" s="90"/>
      <c r="D166" s="90"/>
      <c r="E166" s="84" t="s">
        <v>247</v>
      </c>
      <c r="F166" s="87">
        <v>228</v>
      </c>
      <c r="G166" s="87">
        <v>228</v>
      </c>
      <c r="H166" s="87">
        <v>102</v>
      </c>
    </row>
    <row r="167" spans="1:8" ht="14.25" thickBot="1" thickTop="1">
      <c r="A167" s="99"/>
      <c r="B167" s="90"/>
      <c r="C167" s="90"/>
      <c r="D167" s="90"/>
      <c r="E167" s="84" t="s">
        <v>248</v>
      </c>
      <c r="F167" s="87">
        <v>100</v>
      </c>
      <c r="G167" s="87">
        <v>165</v>
      </c>
      <c r="H167" s="87">
        <v>165</v>
      </c>
    </row>
    <row r="168" spans="1:8" ht="14.25" thickBot="1" thickTop="1">
      <c r="A168" s="99"/>
      <c r="B168" s="90"/>
      <c r="C168" s="90"/>
      <c r="D168" s="90"/>
      <c r="E168" s="84" t="s">
        <v>249</v>
      </c>
      <c r="F168" s="87">
        <v>140</v>
      </c>
      <c r="G168" s="87">
        <v>140</v>
      </c>
      <c r="H168" s="87">
        <v>92</v>
      </c>
    </row>
    <row r="169" spans="1:8" ht="14.25" thickBot="1" thickTop="1">
      <c r="A169" s="99"/>
      <c r="B169" s="90"/>
      <c r="C169" s="90"/>
      <c r="D169" s="90"/>
      <c r="E169" s="84" t="s">
        <v>250</v>
      </c>
      <c r="F169" s="87">
        <v>117</v>
      </c>
      <c r="G169" s="87">
        <v>157</v>
      </c>
      <c r="H169" s="87">
        <v>88</v>
      </c>
    </row>
    <row r="170" spans="1:8" ht="14.25" thickBot="1" thickTop="1">
      <c r="A170" s="99"/>
      <c r="B170" s="90"/>
      <c r="C170" s="90"/>
      <c r="D170" s="90"/>
      <c r="E170" s="84" t="s">
        <v>251</v>
      </c>
      <c r="F170" s="87"/>
      <c r="G170" s="87">
        <v>425</v>
      </c>
      <c r="H170" s="87">
        <v>425</v>
      </c>
    </row>
    <row r="171" spans="1:8" ht="14.25" thickBot="1" thickTop="1">
      <c r="A171" s="99"/>
      <c r="B171" s="90"/>
      <c r="C171" s="90"/>
      <c r="D171" s="90"/>
      <c r="E171" s="84" t="s">
        <v>252</v>
      </c>
      <c r="F171" s="87">
        <v>261</v>
      </c>
      <c r="G171" s="87">
        <v>273</v>
      </c>
      <c r="H171" s="87">
        <v>216</v>
      </c>
    </row>
    <row r="172" spans="1:8" ht="14.25" thickBot="1" thickTop="1">
      <c r="A172" s="99"/>
      <c r="B172" s="90"/>
      <c r="C172" s="90"/>
      <c r="D172" s="90"/>
      <c r="E172" s="84" t="s">
        <v>253</v>
      </c>
      <c r="F172" s="87">
        <v>100</v>
      </c>
      <c r="G172" s="87">
        <v>266</v>
      </c>
      <c r="H172" s="87">
        <v>60</v>
      </c>
    </row>
    <row r="173" spans="1:8" ht="14.25" thickBot="1" thickTop="1">
      <c r="A173" s="83"/>
      <c r="B173" s="89">
        <v>4</v>
      </c>
      <c r="C173" s="90"/>
      <c r="D173" s="90"/>
      <c r="E173" s="84" t="s">
        <v>133</v>
      </c>
      <c r="F173" s="87"/>
      <c r="G173" s="87"/>
      <c r="H173" s="87"/>
    </row>
    <row r="174" spans="1:8" ht="14.25" hidden="1" thickBot="1" thickTop="1">
      <c r="A174" s="99"/>
      <c r="B174" s="90"/>
      <c r="C174" s="90"/>
      <c r="D174" s="90"/>
      <c r="E174" s="84"/>
      <c r="F174" s="87"/>
      <c r="G174" s="87"/>
      <c r="H174" s="87"/>
    </row>
    <row r="175" spans="1:8" ht="14.25" hidden="1" thickBot="1" thickTop="1">
      <c r="A175" s="99"/>
      <c r="B175" s="90"/>
      <c r="C175" s="90"/>
      <c r="D175" s="90"/>
      <c r="E175" s="84"/>
      <c r="F175" s="87"/>
      <c r="G175" s="87"/>
      <c r="H175" s="87"/>
    </row>
    <row r="176" spans="1:8" ht="14.25" hidden="1" thickBot="1" thickTop="1">
      <c r="A176" s="99"/>
      <c r="B176" s="90"/>
      <c r="C176" s="90"/>
      <c r="D176" s="90"/>
      <c r="E176" s="84"/>
      <c r="F176" s="87"/>
      <c r="G176" s="87"/>
      <c r="H176" s="87"/>
    </row>
    <row r="177" spans="1:8" ht="14.25" hidden="1" thickBot="1" thickTop="1">
      <c r="A177" s="99"/>
      <c r="B177" s="90"/>
      <c r="C177" s="90"/>
      <c r="D177" s="90"/>
      <c r="E177" s="84"/>
      <c r="F177" s="87"/>
      <c r="G177" s="87"/>
      <c r="H177" s="87"/>
    </row>
    <row r="178" spans="1:8" ht="14.25" hidden="1" thickBot="1" thickTop="1">
      <c r="A178" s="99"/>
      <c r="B178" s="90"/>
      <c r="C178" s="90"/>
      <c r="D178" s="90"/>
      <c r="E178" s="84"/>
      <c r="F178" s="87"/>
      <c r="G178" s="87"/>
      <c r="H178" s="87"/>
    </row>
    <row r="179" spans="1:8" ht="14.25" hidden="1" thickBot="1" thickTop="1">
      <c r="A179" s="99"/>
      <c r="B179" s="90"/>
      <c r="C179" s="90"/>
      <c r="D179" s="90"/>
      <c r="E179" s="84"/>
      <c r="F179" s="87"/>
      <c r="G179" s="87"/>
      <c r="H179" s="87"/>
    </row>
    <row r="180" spans="1:8" ht="14.25" hidden="1" thickBot="1" thickTop="1">
      <c r="A180" s="99"/>
      <c r="B180" s="90"/>
      <c r="C180" s="90"/>
      <c r="D180" s="90"/>
      <c r="E180" s="84"/>
      <c r="F180" s="87"/>
      <c r="G180" s="87"/>
      <c r="H180" s="87"/>
    </row>
    <row r="181" spans="1:8" ht="14.25" hidden="1" thickBot="1" thickTop="1">
      <c r="A181" s="99"/>
      <c r="B181" s="90"/>
      <c r="C181" s="90"/>
      <c r="D181" s="90"/>
      <c r="E181" s="84"/>
      <c r="F181" s="87"/>
      <c r="G181" s="87"/>
      <c r="H181" s="87"/>
    </row>
    <row r="182" spans="1:8" ht="24" hidden="1" thickBot="1" thickTop="1">
      <c r="A182" s="78" t="s">
        <v>245</v>
      </c>
      <c r="B182" s="103"/>
      <c r="C182" s="104"/>
      <c r="D182" s="103"/>
      <c r="E182" s="105"/>
      <c r="F182" s="106"/>
      <c r="G182" s="106"/>
      <c r="H182" s="106"/>
    </row>
    <row r="183" spans="1:8" ht="14.25" hidden="1" thickBot="1" thickTop="1">
      <c r="A183" s="99"/>
      <c r="B183" s="90"/>
      <c r="C183" s="90"/>
      <c r="D183" s="90"/>
      <c r="E183" s="113"/>
      <c r="F183" s="87"/>
      <c r="G183" s="87"/>
      <c r="H183" s="87"/>
    </row>
    <row r="184" spans="1:8" ht="14.25" hidden="1" thickBot="1" thickTop="1">
      <c r="A184" s="99"/>
      <c r="B184" s="90"/>
      <c r="C184" s="90"/>
      <c r="D184" s="90"/>
      <c r="E184" s="84"/>
      <c r="F184" s="87"/>
      <c r="G184" s="310"/>
      <c r="H184" s="310"/>
    </row>
    <row r="185" spans="1:8" ht="14.25" hidden="1" thickBot="1" thickTop="1">
      <c r="A185" s="99"/>
      <c r="B185" s="90"/>
      <c r="C185" s="90"/>
      <c r="D185" s="90"/>
      <c r="E185" s="84"/>
      <c r="F185" s="87"/>
      <c r="G185" s="87"/>
      <c r="H185" s="87"/>
    </row>
    <row r="186" spans="1:8" ht="14.25" hidden="1" thickBot="1" thickTop="1">
      <c r="A186" s="99"/>
      <c r="B186" s="90"/>
      <c r="C186" s="90"/>
      <c r="D186" s="90"/>
      <c r="E186" s="84"/>
      <c r="F186" s="87"/>
      <c r="G186" s="87"/>
      <c r="H186" s="87"/>
    </row>
    <row r="187" spans="1:8" ht="14.25" hidden="1" thickBot="1" thickTop="1">
      <c r="A187" s="99"/>
      <c r="B187" s="90"/>
      <c r="C187" s="90"/>
      <c r="D187" s="90"/>
      <c r="E187" s="84"/>
      <c r="F187" s="87"/>
      <c r="G187" s="87"/>
      <c r="H187" s="87"/>
    </row>
    <row r="188" spans="1:8" ht="14.25" hidden="1" thickBot="1" thickTop="1">
      <c r="A188" s="99"/>
      <c r="B188" s="90"/>
      <c r="C188" s="90"/>
      <c r="D188" s="90"/>
      <c r="E188" s="84"/>
      <c r="F188" s="87"/>
      <c r="G188" s="87"/>
      <c r="H188" s="87"/>
    </row>
    <row r="189" spans="1:8" ht="14.25" hidden="1" thickBot="1" thickTop="1">
      <c r="A189" s="99"/>
      <c r="B189" s="90"/>
      <c r="C189" s="90"/>
      <c r="D189" s="90"/>
      <c r="E189" s="84"/>
      <c r="F189" s="87"/>
      <c r="G189" s="87"/>
      <c r="H189" s="87"/>
    </row>
    <row r="190" spans="1:8" ht="14.25" hidden="1" thickBot="1" thickTop="1">
      <c r="A190" s="99"/>
      <c r="B190" s="90"/>
      <c r="C190" s="90"/>
      <c r="D190" s="90"/>
      <c r="E190" s="84"/>
      <c r="F190" s="87"/>
      <c r="G190" s="87"/>
      <c r="H190" s="87"/>
    </row>
    <row r="191" spans="1:8" ht="14.25" hidden="1" thickBot="1" thickTop="1">
      <c r="A191" s="99"/>
      <c r="B191" s="90"/>
      <c r="C191" s="90"/>
      <c r="D191" s="90"/>
      <c r="E191" s="84"/>
      <c r="F191" s="87"/>
      <c r="G191" s="87"/>
      <c r="H191" s="87"/>
    </row>
    <row r="192" spans="1:8" ht="14.25" thickBot="1" thickTop="1">
      <c r="A192" s="83"/>
      <c r="B192" s="89">
        <v>5</v>
      </c>
      <c r="C192" s="90"/>
      <c r="D192" s="90"/>
      <c r="E192" s="84" t="s">
        <v>144</v>
      </c>
      <c r="F192" s="87">
        <v>50</v>
      </c>
      <c r="G192" s="87">
        <v>150</v>
      </c>
      <c r="H192" s="87">
        <v>127</v>
      </c>
    </row>
    <row r="193" spans="1:8" ht="14.25" hidden="1" thickBot="1" thickTop="1">
      <c r="A193" s="99"/>
      <c r="B193" s="90"/>
      <c r="C193" s="90"/>
      <c r="D193" s="90"/>
      <c r="E193" s="84"/>
      <c r="F193" s="87"/>
      <c r="G193" s="87"/>
      <c r="H193" s="87"/>
    </row>
    <row r="194" spans="1:8" ht="14.25" hidden="1" thickBot="1" thickTop="1">
      <c r="A194" s="99"/>
      <c r="B194" s="90"/>
      <c r="C194" s="90"/>
      <c r="D194" s="90"/>
      <c r="E194" s="84"/>
      <c r="F194" s="87"/>
      <c r="G194" s="87"/>
      <c r="H194" s="87"/>
    </row>
    <row r="195" spans="1:8" ht="14.25" hidden="1" thickBot="1" thickTop="1">
      <c r="A195" s="99"/>
      <c r="B195" s="90"/>
      <c r="C195" s="90"/>
      <c r="D195" s="90"/>
      <c r="E195" s="84"/>
      <c r="F195" s="87"/>
      <c r="G195" s="87"/>
      <c r="H195" s="87"/>
    </row>
    <row r="196" spans="1:8" ht="14.25" hidden="1" thickBot="1" thickTop="1">
      <c r="A196" s="99"/>
      <c r="B196" s="90"/>
      <c r="C196" s="90"/>
      <c r="D196" s="90"/>
      <c r="E196" s="84"/>
      <c r="F196" s="87"/>
      <c r="G196" s="87"/>
      <c r="H196" s="87"/>
    </row>
    <row r="197" spans="1:8" ht="14.25" hidden="1" thickBot="1" thickTop="1">
      <c r="A197" s="99"/>
      <c r="B197" s="90"/>
      <c r="C197" s="90"/>
      <c r="D197" s="90"/>
      <c r="E197" s="84"/>
      <c r="F197" s="87"/>
      <c r="G197" s="87"/>
      <c r="H197" s="87"/>
    </row>
    <row r="198" spans="1:8" ht="14.25" hidden="1" thickBot="1" thickTop="1">
      <c r="A198" s="99"/>
      <c r="B198" s="90"/>
      <c r="C198" s="90"/>
      <c r="D198" s="90"/>
      <c r="E198" s="84"/>
      <c r="F198" s="87"/>
      <c r="G198" s="87"/>
      <c r="H198" s="87"/>
    </row>
    <row r="199" spans="1:8" ht="14.25" hidden="1" thickBot="1" thickTop="1">
      <c r="A199" s="99"/>
      <c r="B199" s="90"/>
      <c r="C199" s="90"/>
      <c r="D199" s="90"/>
      <c r="E199" s="114"/>
      <c r="F199" s="612"/>
      <c r="G199" s="612"/>
      <c r="H199" s="612"/>
    </row>
    <row r="200" spans="1:8" ht="14.25" hidden="1" thickBot="1" thickTop="1">
      <c r="A200" s="99"/>
      <c r="B200" s="90"/>
      <c r="C200" s="90"/>
      <c r="D200" s="90"/>
      <c r="E200" s="114"/>
      <c r="F200" s="612"/>
      <c r="G200" s="612"/>
      <c r="H200" s="612"/>
    </row>
    <row r="201" spans="1:8" ht="14.25" hidden="1" thickBot="1" thickTop="1">
      <c r="A201" s="99"/>
      <c r="B201" s="90"/>
      <c r="C201" s="90"/>
      <c r="D201" s="90"/>
      <c r="E201" s="114"/>
      <c r="F201" s="612"/>
      <c r="G201" s="612"/>
      <c r="H201" s="612"/>
    </row>
    <row r="202" spans="1:8" ht="14.25" hidden="1" thickBot="1" thickTop="1">
      <c r="A202" s="99"/>
      <c r="B202" s="90"/>
      <c r="C202" s="90"/>
      <c r="D202" s="90"/>
      <c r="E202" s="114"/>
      <c r="F202" s="612"/>
      <c r="G202" s="612"/>
      <c r="H202" s="612"/>
    </row>
    <row r="203" spans="1:8" ht="14.25" hidden="1" thickBot="1" thickTop="1">
      <c r="A203" s="99"/>
      <c r="B203" s="90"/>
      <c r="C203" s="90"/>
      <c r="D203" s="90"/>
      <c r="E203" s="114"/>
      <c r="F203" s="612"/>
      <c r="G203" s="612"/>
      <c r="H203" s="612"/>
    </row>
    <row r="204" spans="1:8" ht="14.25" hidden="1" thickBot="1" thickTop="1">
      <c r="A204" s="99"/>
      <c r="B204" s="90"/>
      <c r="C204" s="90"/>
      <c r="D204" s="90"/>
      <c r="E204" s="114"/>
      <c r="F204" s="612"/>
      <c r="G204" s="612"/>
      <c r="H204" s="612"/>
    </row>
    <row r="205" spans="1:8" ht="14.25" hidden="1" thickBot="1" thickTop="1">
      <c r="A205" s="99"/>
      <c r="B205" s="90"/>
      <c r="C205" s="90"/>
      <c r="D205" s="90"/>
      <c r="E205" s="114"/>
      <c r="F205" s="612"/>
      <c r="G205" s="612"/>
      <c r="H205" s="612"/>
    </row>
    <row r="206" spans="1:8" ht="14.25" hidden="1" thickBot="1" thickTop="1">
      <c r="A206" s="99"/>
      <c r="B206" s="90"/>
      <c r="C206" s="90"/>
      <c r="D206" s="90"/>
      <c r="E206" s="114"/>
      <c r="F206" s="612"/>
      <c r="G206" s="612"/>
      <c r="H206" s="612"/>
    </row>
    <row r="207" spans="1:8" ht="14.25" hidden="1" thickBot="1" thickTop="1">
      <c r="A207" s="99"/>
      <c r="B207" s="90"/>
      <c r="C207" s="90"/>
      <c r="D207" s="90"/>
      <c r="E207" s="114"/>
      <c r="F207" s="612"/>
      <c r="G207" s="612"/>
      <c r="H207" s="612"/>
    </row>
    <row r="208" spans="1:8" ht="14.25" hidden="1" thickBot="1" thickTop="1">
      <c r="A208" s="99"/>
      <c r="B208" s="90"/>
      <c r="C208" s="90"/>
      <c r="D208" s="90"/>
      <c r="E208" s="114"/>
      <c r="F208" s="612"/>
      <c r="G208" s="612"/>
      <c r="H208" s="612"/>
    </row>
    <row r="209" spans="1:8" ht="14.25" hidden="1" thickBot="1" thickTop="1">
      <c r="A209" s="99"/>
      <c r="B209" s="90"/>
      <c r="C209" s="90"/>
      <c r="D209" s="90"/>
      <c r="E209" s="114"/>
      <c r="F209" s="612"/>
      <c r="G209" s="612"/>
      <c r="H209" s="612"/>
    </row>
    <row r="210" spans="1:8" ht="14.25" hidden="1" thickBot="1" thickTop="1">
      <c r="A210" s="99"/>
      <c r="B210" s="90"/>
      <c r="C210" s="90"/>
      <c r="D210" s="90"/>
      <c r="E210" s="114"/>
      <c r="F210" s="612"/>
      <c r="G210" s="612"/>
      <c r="H210" s="612"/>
    </row>
    <row r="211" spans="1:8" ht="14.25" hidden="1" thickBot="1" thickTop="1">
      <c r="A211" s="99"/>
      <c r="B211" s="90"/>
      <c r="C211" s="90"/>
      <c r="D211" s="90"/>
      <c r="E211" s="114"/>
      <c r="F211" s="612"/>
      <c r="G211" s="612"/>
      <c r="H211" s="612"/>
    </row>
    <row r="212" spans="1:8" ht="14.25" hidden="1" thickBot="1" thickTop="1">
      <c r="A212" s="99"/>
      <c r="B212" s="90"/>
      <c r="C212" s="90"/>
      <c r="D212" s="90"/>
      <c r="E212" s="114"/>
      <c r="F212" s="612"/>
      <c r="G212" s="612"/>
      <c r="H212" s="612"/>
    </row>
    <row r="213" spans="1:8" ht="14.25" hidden="1" thickBot="1" thickTop="1">
      <c r="A213" s="99"/>
      <c r="B213" s="90"/>
      <c r="C213" s="90"/>
      <c r="D213" s="90"/>
      <c r="E213" s="114"/>
      <c r="F213" s="612"/>
      <c r="G213" s="612"/>
      <c r="H213" s="612"/>
    </row>
    <row r="214" spans="1:8" ht="14.25" hidden="1" thickBot="1" thickTop="1">
      <c r="A214" s="99"/>
      <c r="B214" s="90"/>
      <c r="C214" s="90"/>
      <c r="D214" s="90"/>
      <c r="E214" s="114"/>
      <c r="F214" s="612"/>
      <c r="G214" s="612"/>
      <c r="H214" s="612"/>
    </row>
    <row r="215" spans="1:8" ht="14.25" hidden="1" thickBot="1" thickTop="1">
      <c r="A215" s="99"/>
      <c r="B215" s="90"/>
      <c r="C215" s="90"/>
      <c r="D215" s="90"/>
      <c r="E215" s="84"/>
      <c r="F215" s="87"/>
      <c r="G215" s="87"/>
      <c r="H215" s="87"/>
    </row>
    <row r="216" spans="1:8" ht="14.25" hidden="1" thickBot="1" thickTop="1">
      <c r="A216" s="99"/>
      <c r="B216" s="90"/>
      <c r="C216" s="90"/>
      <c r="D216" s="90"/>
      <c r="E216" s="84"/>
      <c r="F216" s="87"/>
      <c r="G216" s="87"/>
      <c r="H216" s="87"/>
    </row>
    <row r="217" spans="1:8" ht="14.25" hidden="1" thickBot="1" thickTop="1">
      <c r="A217" s="99"/>
      <c r="B217" s="90"/>
      <c r="C217" s="90"/>
      <c r="D217" s="90"/>
      <c r="E217" s="84"/>
      <c r="F217" s="87"/>
      <c r="G217" s="87"/>
      <c r="H217" s="87"/>
    </row>
    <row r="218" spans="1:8" ht="14.25" hidden="1" thickBot="1" thickTop="1">
      <c r="A218" s="99"/>
      <c r="B218" s="90"/>
      <c r="C218" s="90">
        <v>1</v>
      </c>
      <c r="D218" s="90"/>
      <c r="E218" s="84"/>
      <c r="F218" s="87"/>
      <c r="G218" s="310"/>
      <c r="H218" s="310"/>
    </row>
    <row r="219" spans="1:8" ht="14.25" hidden="1" thickBot="1" thickTop="1">
      <c r="A219" s="99"/>
      <c r="B219" s="90"/>
      <c r="C219" s="90">
        <v>2</v>
      </c>
      <c r="D219" s="90"/>
      <c r="E219" s="84"/>
      <c r="F219" s="87"/>
      <c r="G219" s="310"/>
      <c r="H219" s="310"/>
    </row>
    <row r="220" spans="1:8" ht="14.25" hidden="1" thickBot="1" thickTop="1">
      <c r="A220" s="99"/>
      <c r="B220" s="90"/>
      <c r="C220" s="90">
        <v>3</v>
      </c>
      <c r="D220" s="90"/>
      <c r="E220" s="84"/>
      <c r="F220" s="87"/>
      <c r="G220" s="310"/>
      <c r="H220" s="310"/>
    </row>
    <row r="221" spans="1:8" ht="14.25" hidden="1" thickBot="1" thickTop="1">
      <c r="A221" s="99"/>
      <c r="B221" s="90"/>
      <c r="C221" s="90">
        <v>4</v>
      </c>
      <c r="D221" s="90"/>
      <c r="E221" s="84"/>
      <c r="F221" s="87"/>
      <c r="G221" s="310"/>
      <c r="H221" s="310"/>
    </row>
    <row r="222" spans="1:8" ht="14.25" thickBot="1" thickTop="1">
      <c r="A222" s="83"/>
      <c r="B222" s="89">
        <v>6</v>
      </c>
      <c r="C222" s="90"/>
      <c r="D222" s="90"/>
      <c r="E222" s="84" t="s">
        <v>254</v>
      </c>
      <c r="F222" s="87"/>
      <c r="G222" s="87"/>
      <c r="H222" s="87"/>
    </row>
    <row r="223" spans="1:8" ht="14.25" hidden="1" thickBot="1" thickTop="1">
      <c r="A223" s="99"/>
      <c r="B223" s="90"/>
      <c r="C223" s="90"/>
      <c r="D223" s="90"/>
      <c r="E223" s="84"/>
      <c r="F223" s="87"/>
      <c r="G223" s="87"/>
      <c r="H223" s="87"/>
    </row>
    <row r="224" spans="1:8" ht="14.25" hidden="1" thickBot="1" thickTop="1">
      <c r="A224" s="99"/>
      <c r="B224" s="90"/>
      <c r="C224" s="90"/>
      <c r="D224" s="90"/>
      <c r="E224" s="84"/>
      <c r="F224" s="87"/>
      <c r="G224" s="87"/>
      <c r="H224" s="87"/>
    </row>
    <row r="225" spans="1:8" ht="14.25" hidden="1" thickBot="1" thickTop="1">
      <c r="A225" s="99"/>
      <c r="B225" s="90"/>
      <c r="C225" s="90"/>
      <c r="D225" s="90"/>
      <c r="E225" s="84"/>
      <c r="F225" s="87"/>
      <c r="G225" s="87"/>
      <c r="H225" s="87"/>
    </row>
    <row r="226" spans="1:8" ht="14.25" hidden="1" thickBot="1" thickTop="1">
      <c r="A226" s="99"/>
      <c r="B226" s="90"/>
      <c r="C226" s="90"/>
      <c r="D226" s="90"/>
      <c r="E226" s="84"/>
      <c r="F226" s="87"/>
      <c r="G226" s="87"/>
      <c r="H226" s="87"/>
    </row>
    <row r="227" spans="1:8" ht="14.25" thickBot="1" thickTop="1">
      <c r="A227" s="83"/>
      <c r="B227" s="89">
        <v>7</v>
      </c>
      <c r="C227" s="90"/>
      <c r="D227" s="90"/>
      <c r="E227" s="109" t="s">
        <v>52</v>
      </c>
      <c r="F227" s="111"/>
      <c r="G227" s="111"/>
      <c r="H227" s="111"/>
    </row>
    <row r="228" spans="1:8" ht="14.25" hidden="1" thickBot="1" thickTop="1">
      <c r="A228" s="99"/>
      <c r="B228" s="90"/>
      <c r="C228" s="90"/>
      <c r="D228" s="90"/>
      <c r="E228" s="84"/>
      <c r="F228" s="87"/>
      <c r="G228" s="87"/>
      <c r="H228" s="87"/>
    </row>
    <row r="229" spans="1:8" ht="14.25" hidden="1" thickBot="1" thickTop="1">
      <c r="A229" s="99"/>
      <c r="B229" s="90"/>
      <c r="C229" s="90"/>
      <c r="D229" s="90"/>
      <c r="E229" s="84"/>
      <c r="F229" s="87"/>
      <c r="G229" s="310"/>
      <c r="H229" s="310"/>
    </row>
    <row r="230" spans="1:8" ht="14.25" thickBot="1" thickTop="1">
      <c r="A230" s="83"/>
      <c r="B230" s="89">
        <v>8</v>
      </c>
      <c r="C230" s="90"/>
      <c r="D230" s="90"/>
      <c r="E230" s="109" t="s">
        <v>154</v>
      </c>
      <c r="F230" s="111">
        <v>460</v>
      </c>
      <c r="G230" s="111"/>
      <c r="H230" s="111"/>
    </row>
    <row r="231" spans="1:8" ht="27.75" customHeight="1" thickBot="1" thickTop="1">
      <c r="A231" s="115">
        <v>2</v>
      </c>
      <c r="B231" s="115"/>
      <c r="C231" s="115"/>
      <c r="D231" s="115"/>
      <c r="E231" s="97" t="s">
        <v>255</v>
      </c>
      <c r="F231" s="613">
        <f>F14+F15+F88+F173+F192+F222+F227+F230</f>
        <v>1456</v>
      </c>
      <c r="G231" s="613">
        <f>G14+G15+G88+G173+G192+G222+G227+G230</f>
        <v>1804</v>
      </c>
      <c r="H231" s="613">
        <f>H14+H15+H88+H173+H192+H222+H227+H230</f>
        <v>1275</v>
      </c>
    </row>
    <row r="232" ht="13.5" thickTop="1"/>
    <row r="234" ht="12.75">
      <c r="E234" s="116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headerFooter alignWithMargins="0">
    <oddHeader>&amp;C&amp;"Arial,Félkövér"&amp;12Cigány Kisebbségi Önkormányzat&amp;R9. számú melléklet a
4/2011.(IV.1.)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6"/>
  <sheetViews>
    <sheetView workbookViewId="0" topLeftCell="A10">
      <selection activeCell="G235" sqref="G235"/>
    </sheetView>
  </sheetViews>
  <sheetFormatPr defaultColWidth="9.140625" defaultRowHeight="12.75"/>
  <cols>
    <col min="1" max="1" width="0.13671875" style="0" customWidth="1"/>
    <col min="2" max="2" width="5.57421875" style="0" customWidth="1"/>
    <col min="3" max="3" width="5.8515625" style="0" hidden="1" customWidth="1"/>
    <col min="4" max="4" width="4.28125" style="0" hidden="1" customWidth="1"/>
    <col min="5" max="5" width="46.421875" style="0" customWidth="1"/>
    <col min="6" max="6" width="14.00390625" style="0" customWidth="1"/>
    <col min="7" max="7" width="15.140625" style="0" customWidth="1"/>
    <col min="8" max="8" width="13.57421875" style="0" customWidth="1"/>
  </cols>
  <sheetData>
    <row r="1" spans="1:8" ht="60" customHeight="1" thickBot="1" thickTop="1">
      <c r="A1" s="78"/>
      <c r="B1" s="78" t="s">
        <v>239</v>
      </c>
      <c r="C1" s="79" t="s">
        <v>240</v>
      </c>
      <c r="D1" s="78" t="s">
        <v>241</v>
      </c>
      <c r="E1" s="80" t="s">
        <v>36</v>
      </c>
      <c r="F1" s="81" t="s">
        <v>441</v>
      </c>
      <c r="G1" s="82" t="s">
        <v>408</v>
      </c>
      <c r="H1" s="82" t="s">
        <v>430</v>
      </c>
    </row>
    <row r="2" spans="1:8" ht="14.25" hidden="1" thickBot="1" thickTop="1">
      <c r="A2" s="83"/>
      <c r="B2" s="83"/>
      <c r="C2" s="83"/>
      <c r="D2" s="83"/>
      <c r="E2" s="84"/>
      <c r="F2" s="86"/>
      <c r="G2" s="87"/>
      <c r="H2" s="88"/>
    </row>
    <row r="3" spans="1:8" ht="14.25" thickBot="1" thickTop="1">
      <c r="A3" s="83"/>
      <c r="B3" s="89">
        <v>1</v>
      </c>
      <c r="C3" s="90"/>
      <c r="D3" s="90"/>
      <c r="E3" s="84" t="s">
        <v>25</v>
      </c>
      <c r="F3" s="87"/>
      <c r="G3" s="310">
        <v>135</v>
      </c>
      <c r="H3" s="310">
        <v>137</v>
      </c>
    </row>
    <row r="4" spans="1:9" ht="14.25" thickBot="1" thickTop="1">
      <c r="A4" s="83"/>
      <c r="B4" s="89">
        <v>2</v>
      </c>
      <c r="C4" s="90"/>
      <c r="D4" s="90"/>
      <c r="E4" s="84" t="s">
        <v>35</v>
      </c>
      <c r="F4" s="87"/>
      <c r="G4" s="310"/>
      <c r="H4" s="310"/>
      <c r="I4" s="93"/>
    </row>
    <row r="5" spans="1:8" ht="14.25" thickBot="1" thickTop="1">
      <c r="A5" s="83"/>
      <c r="B5" s="89">
        <v>3</v>
      </c>
      <c r="C5" s="90"/>
      <c r="D5" s="90"/>
      <c r="E5" s="84" t="s">
        <v>41</v>
      </c>
      <c r="F5" s="87"/>
      <c r="G5" s="310"/>
      <c r="H5" s="310"/>
    </row>
    <row r="6" spans="1:8" ht="14.25" thickBot="1" thickTop="1">
      <c r="A6" s="83"/>
      <c r="B6" s="89">
        <v>4</v>
      </c>
      <c r="C6" s="90"/>
      <c r="D6" s="90"/>
      <c r="E6" s="117" t="s">
        <v>47</v>
      </c>
      <c r="F6" s="87"/>
      <c r="G6" s="87"/>
      <c r="H6" s="87"/>
    </row>
    <row r="7" spans="1:8" ht="14.25" thickBot="1" thickTop="1">
      <c r="A7" s="83"/>
      <c r="B7" s="89">
        <v>5</v>
      </c>
      <c r="C7" s="90"/>
      <c r="D7" s="90"/>
      <c r="E7" s="84" t="s">
        <v>50</v>
      </c>
      <c r="F7" s="87"/>
      <c r="G7" s="87"/>
      <c r="H7" s="87"/>
    </row>
    <row r="8" spans="1:8" ht="14.25" thickBot="1" thickTop="1">
      <c r="A8" s="83"/>
      <c r="B8" s="89">
        <v>6</v>
      </c>
      <c r="C8" s="90"/>
      <c r="D8" s="90"/>
      <c r="E8" s="84" t="s">
        <v>256</v>
      </c>
      <c r="F8" s="111"/>
      <c r="G8" s="111"/>
      <c r="H8" s="111"/>
    </row>
    <row r="9" spans="1:8" ht="14.25" thickBot="1" thickTop="1">
      <c r="A9" s="83"/>
      <c r="B9" s="94">
        <v>7</v>
      </c>
      <c r="C9" s="90"/>
      <c r="D9" s="90"/>
      <c r="E9" s="84" t="s">
        <v>257</v>
      </c>
      <c r="F9" s="87"/>
      <c r="G9" s="310"/>
      <c r="H9" s="310"/>
    </row>
    <row r="10" spans="1:8" ht="14.25" thickBot="1" thickTop="1">
      <c r="A10" s="83"/>
      <c r="B10" s="83">
        <v>8</v>
      </c>
      <c r="C10" s="83"/>
      <c r="D10" s="83"/>
      <c r="E10" s="84" t="s">
        <v>56</v>
      </c>
      <c r="F10" s="87">
        <v>1318</v>
      </c>
      <c r="G10" s="310">
        <v>1318</v>
      </c>
      <c r="H10" s="310">
        <v>1318</v>
      </c>
    </row>
    <row r="11" spans="1:8" ht="14.25" thickBot="1" thickTop="1">
      <c r="A11" s="83"/>
      <c r="B11" s="83"/>
      <c r="C11" s="83"/>
      <c r="D11" s="83"/>
      <c r="E11" s="84" t="s">
        <v>258</v>
      </c>
      <c r="F11" s="87">
        <v>566</v>
      </c>
      <c r="G11" s="310">
        <v>844</v>
      </c>
      <c r="H11" s="310">
        <v>844</v>
      </c>
    </row>
    <row r="12" spans="1:8" ht="25.5" customHeight="1" thickBot="1" thickTop="1">
      <c r="A12" s="95"/>
      <c r="B12" s="96"/>
      <c r="C12" s="96"/>
      <c r="D12" s="96"/>
      <c r="E12" s="97" t="s">
        <v>259</v>
      </c>
      <c r="F12" s="608">
        <f>F3+F4+F5+F6+F7+F8+F9+F10+F11</f>
        <v>1884</v>
      </c>
      <c r="G12" s="608">
        <f>SUM(G3:G11)</f>
        <v>2297</v>
      </c>
      <c r="H12" s="608">
        <f>SUM(H3:H11)</f>
        <v>2299</v>
      </c>
    </row>
    <row r="13" spans="5:8" ht="14.25" thickBot="1" thickTop="1">
      <c r="E13" s="118"/>
      <c r="F13" s="614"/>
      <c r="G13" s="615"/>
      <c r="H13" s="616"/>
    </row>
    <row r="14" spans="1:8" ht="60" customHeight="1" thickBot="1" thickTop="1">
      <c r="A14" s="98"/>
      <c r="B14" s="78" t="s">
        <v>239</v>
      </c>
      <c r="C14" s="79" t="s">
        <v>240</v>
      </c>
      <c r="D14" s="78" t="s">
        <v>241</v>
      </c>
      <c r="E14" s="80" t="s">
        <v>58</v>
      </c>
      <c r="F14" s="82" t="s">
        <v>415</v>
      </c>
      <c r="G14" s="82" t="s">
        <v>408</v>
      </c>
      <c r="H14" s="82" t="s">
        <v>414</v>
      </c>
    </row>
    <row r="15" spans="1:8" ht="14.25" thickBot="1" thickTop="1">
      <c r="A15" s="99"/>
      <c r="B15" s="89">
        <v>1</v>
      </c>
      <c r="C15" s="90"/>
      <c r="D15" s="90"/>
      <c r="E15" s="84" t="s">
        <v>77</v>
      </c>
      <c r="F15" s="87"/>
      <c r="G15" s="310">
        <v>23</v>
      </c>
      <c r="H15" s="87">
        <v>22</v>
      </c>
    </row>
    <row r="16" spans="1:8" ht="14.25" thickBot="1" thickTop="1">
      <c r="A16" s="99"/>
      <c r="B16" s="89">
        <v>2</v>
      </c>
      <c r="C16" s="90"/>
      <c r="D16" s="90"/>
      <c r="E16" s="84" t="s">
        <v>83</v>
      </c>
      <c r="F16" s="87"/>
      <c r="G16" s="310">
        <v>6</v>
      </c>
      <c r="H16" s="87">
        <v>6</v>
      </c>
    </row>
    <row r="17" spans="1:8" ht="14.25" hidden="1" thickBot="1" thickTop="1">
      <c r="A17" s="99"/>
      <c r="B17" s="90"/>
      <c r="C17" s="90"/>
      <c r="D17" s="90"/>
      <c r="E17" s="84"/>
      <c r="F17" s="87"/>
      <c r="G17" s="310"/>
      <c r="H17" s="310"/>
    </row>
    <row r="18" spans="1:8" ht="14.25" hidden="1" thickBot="1" thickTop="1">
      <c r="A18" s="99"/>
      <c r="B18" s="90"/>
      <c r="C18" s="90"/>
      <c r="D18" s="90"/>
      <c r="E18" s="101"/>
      <c r="F18" s="87"/>
      <c r="G18" s="310"/>
      <c r="H18" s="310"/>
    </row>
    <row r="19" spans="1:8" ht="14.25" hidden="1" thickBot="1" thickTop="1">
      <c r="A19" s="99"/>
      <c r="B19" s="90"/>
      <c r="C19" s="90"/>
      <c r="D19" s="90"/>
      <c r="E19" s="84"/>
      <c r="F19" s="87"/>
      <c r="G19" s="310"/>
      <c r="H19" s="310"/>
    </row>
    <row r="20" spans="1:8" ht="14.25" hidden="1" thickBot="1" thickTop="1">
      <c r="A20" s="99"/>
      <c r="B20" s="90"/>
      <c r="C20" s="90"/>
      <c r="D20" s="90"/>
      <c r="E20" s="84"/>
      <c r="F20" s="87"/>
      <c r="G20" s="310"/>
      <c r="H20" s="310"/>
    </row>
    <row r="21" spans="1:8" ht="14.25" hidden="1" thickBot="1" thickTop="1">
      <c r="A21" s="99"/>
      <c r="B21" s="90"/>
      <c r="C21" s="90"/>
      <c r="D21" s="90"/>
      <c r="E21" s="84"/>
      <c r="F21" s="87"/>
      <c r="G21" s="310"/>
      <c r="H21" s="310"/>
    </row>
    <row r="22" spans="1:8" ht="14.25" hidden="1" thickBot="1" thickTop="1">
      <c r="A22" s="99"/>
      <c r="B22" s="90"/>
      <c r="C22" s="90"/>
      <c r="D22" s="90"/>
      <c r="E22" s="84"/>
      <c r="F22" s="87"/>
      <c r="G22" s="310"/>
      <c r="H22" s="310"/>
    </row>
    <row r="23" spans="1:8" ht="14.25" hidden="1" thickBot="1" thickTop="1">
      <c r="A23" s="99"/>
      <c r="B23" s="90"/>
      <c r="C23" s="90"/>
      <c r="D23" s="90"/>
      <c r="E23" s="84"/>
      <c r="F23" s="87"/>
      <c r="G23" s="310"/>
      <c r="H23" s="310"/>
    </row>
    <row r="24" spans="1:8" ht="14.25" hidden="1" thickBot="1" thickTop="1">
      <c r="A24" s="99"/>
      <c r="B24" s="90"/>
      <c r="C24" s="90"/>
      <c r="D24" s="90"/>
      <c r="E24" s="90"/>
      <c r="F24" s="610"/>
      <c r="G24" s="617"/>
      <c r="H24" s="610"/>
    </row>
    <row r="25" spans="1:8" ht="14.25" hidden="1" thickBot="1" thickTop="1">
      <c r="A25" s="99"/>
      <c r="B25" s="90"/>
      <c r="C25" s="90"/>
      <c r="D25" s="90"/>
      <c r="E25" s="84"/>
      <c r="F25" s="87"/>
      <c r="G25" s="311"/>
      <c r="H25" s="311"/>
    </row>
    <row r="26" spans="1:8" ht="14.25" hidden="1" thickBot="1" thickTop="1">
      <c r="A26" s="99"/>
      <c r="B26" s="90"/>
      <c r="C26" s="90"/>
      <c r="D26" s="90"/>
      <c r="E26" s="84"/>
      <c r="F26" s="87"/>
      <c r="G26" s="311"/>
      <c r="H26" s="311"/>
    </row>
    <row r="27" spans="1:8" ht="14.25" hidden="1" thickBot="1" thickTop="1">
      <c r="A27" s="99"/>
      <c r="B27" s="90"/>
      <c r="C27" s="90"/>
      <c r="D27" s="90"/>
      <c r="E27" s="84"/>
      <c r="F27" s="87"/>
      <c r="G27" s="311"/>
      <c r="H27" s="311"/>
    </row>
    <row r="28" spans="1:8" ht="14.25" hidden="1" thickBot="1" thickTop="1">
      <c r="A28" s="99"/>
      <c r="B28" s="90"/>
      <c r="C28" s="90"/>
      <c r="D28" s="90"/>
      <c r="E28" s="84"/>
      <c r="F28" s="87"/>
      <c r="G28" s="311"/>
      <c r="H28" s="311"/>
    </row>
    <row r="29" spans="1:8" ht="14.25" hidden="1" thickBot="1" thickTop="1">
      <c r="A29" s="99"/>
      <c r="B29" s="90"/>
      <c r="C29" s="90"/>
      <c r="D29" s="90"/>
      <c r="E29" s="84"/>
      <c r="F29" s="87"/>
      <c r="G29" s="311"/>
      <c r="H29" s="311"/>
    </row>
    <row r="30" spans="1:8" ht="14.25" hidden="1" thickBot="1" thickTop="1">
      <c r="A30" s="99"/>
      <c r="B30" s="90"/>
      <c r="C30" s="90"/>
      <c r="D30" s="90"/>
      <c r="E30" s="84"/>
      <c r="F30" s="87"/>
      <c r="G30" s="311"/>
      <c r="H30" s="311"/>
    </row>
    <row r="31" spans="1:8" ht="14.25" hidden="1" thickBot="1" thickTop="1">
      <c r="A31" s="99"/>
      <c r="B31" s="90"/>
      <c r="C31" s="90"/>
      <c r="D31" s="90"/>
      <c r="E31" s="84"/>
      <c r="F31" s="87"/>
      <c r="G31" s="311"/>
      <c r="H31" s="311"/>
    </row>
    <row r="32" spans="1:8" ht="14.25" hidden="1" thickBot="1" thickTop="1">
      <c r="A32" s="83"/>
      <c r="B32" s="90"/>
      <c r="C32" s="90"/>
      <c r="D32" s="90"/>
      <c r="E32" s="84"/>
      <c r="F32" s="87"/>
      <c r="G32" s="310"/>
      <c r="H32" s="310"/>
    </row>
    <row r="33" spans="1:8" ht="14.25" hidden="1" thickBot="1" thickTop="1">
      <c r="A33" s="99"/>
      <c r="B33" s="90"/>
      <c r="C33" s="90"/>
      <c r="D33" s="90"/>
      <c r="E33" s="90"/>
      <c r="F33" s="610"/>
      <c r="G33" s="617"/>
      <c r="H33" s="610"/>
    </row>
    <row r="34" spans="1:8" ht="24" hidden="1" thickBot="1" thickTop="1">
      <c r="A34" s="78" t="s">
        <v>245</v>
      </c>
      <c r="B34" s="103"/>
      <c r="C34" s="104"/>
      <c r="D34" s="103"/>
      <c r="E34" s="105"/>
      <c r="F34" s="106"/>
      <c r="G34" s="571"/>
      <c r="H34" s="106"/>
    </row>
    <row r="35" spans="1:8" ht="14.25" hidden="1" thickBot="1" thickTop="1">
      <c r="A35" s="99"/>
      <c r="B35" s="90"/>
      <c r="C35" s="90"/>
      <c r="D35" s="90"/>
      <c r="E35" s="84"/>
      <c r="F35" s="87"/>
      <c r="G35" s="312"/>
      <c r="H35" s="107"/>
    </row>
    <row r="36" spans="1:8" ht="14.25" hidden="1" thickBot="1" thickTop="1">
      <c r="A36" s="99"/>
      <c r="B36" s="90"/>
      <c r="C36" s="90"/>
      <c r="D36" s="90"/>
      <c r="E36" s="84"/>
      <c r="F36" s="87"/>
      <c r="G36" s="312"/>
      <c r="H36" s="312"/>
    </row>
    <row r="37" spans="1:8" ht="14.25" hidden="1" thickBot="1" thickTop="1">
      <c r="A37" s="99"/>
      <c r="B37" s="90"/>
      <c r="C37" s="90"/>
      <c r="D37" s="90"/>
      <c r="E37" s="84"/>
      <c r="F37" s="87"/>
      <c r="G37" s="312"/>
      <c r="H37" s="312"/>
    </row>
    <row r="38" spans="1:8" ht="14.25" hidden="1" thickBot="1" thickTop="1">
      <c r="A38" s="99"/>
      <c r="B38" s="90"/>
      <c r="C38" s="90"/>
      <c r="D38" s="90"/>
      <c r="E38" s="84"/>
      <c r="F38" s="87"/>
      <c r="G38" s="312"/>
      <c r="H38" s="312"/>
    </row>
    <row r="39" spans="1:8" ht="14.25" hidden="1" thickBot="1" thickTop="1">
      <c r="A39" s="99"/>
      <c r="B39" s="90"/>
      <c r="C39" s="90"/>
      <c r="D39" s="90"/>
      <c r="E39" s="90"/>
      <c r="F39" s="610"/>
      <c r="G39" s="617"/>
      <c r="H39" s="610"/>
    </row>
    <row r="40" spans="1:8" ht="14.25" hidden="1" thickBot="1" thickTop="1">
      <c r="A40" s="99"/>
      <c r="B40" s="90"/>
      <c r="C40" s="90"/>
      <c r="D40" s="90"/>
      <c r="E40" s="109"/>
      <c r="F40" s="609"/>
      <c r="G40" s="618"/>
      <c r="H40" s="618"/>
    </row>
    <row r="41" spans="1:8" ht="14.25" hidden="1" thickBot="1" thickTop="1">
      <c r="A41" s="99"/>
      <c r="B41" s="90"/>
      <c r="C41" s="90"/>
      <c r="D41" s="90"/>
      <c r="E41" s="84"/>
      <c r="F41" s="87"/>
      <c r="G41" s="310"/>
      <c r="H41" s="310"/>
    </row>
    <row r="42" spans="1:8" ht="14.25" hidden="1" thickBot="1" thickTop="1">
      <c r="A42" s="99"/>
      <c r="B42" s="90"/>
      <c r="C42" s="90"/>
      <c r="D42" s="90"/>
      <c r="E42" s="84"/>
      <c r="F42" s="310"/>
      <c r="G42" s="310"/>
      <c r="H42" s="310"/>
    </row>
    <row r="43" spans="1:8" ht="14.25" hidden="1" thickBot="1" thickTop="1">
      <c r="A43" s="99"/>
      <c r="B43" s="90"/>
      <c r="C43" s="90"/>
      <c r="D43" s="90"/>
      <c r="E43" s="84"/>
      <c r="F43" s="87"/>
      <c r="G43" s="310"/>
      <c r="H43" s="310"/>
    </row>
    <row r="44" spans="1:8" ht="14.25" hidden="1" thickBot="1" thickTop="1">
      <c r="A44" s="99"/>
      <c r="B44" s="90"/>
      <c r="C44" s="90"/>
      <c r="D44" s="90"/>
      <c r="E44" s="84"/>
      <c r="F44" s="87"/>
      <c r="G44" s="310"/>
      <c r="H44" s="310"/>
    </row>
    <row r="45" spans="1:8" ht="14.25" hidden="1" thickBot="1" thickTop="1">
      <c r="A45" s="99"/>
      <c r="B45" s="90"/>
      <c r="C45" s="90"/>
      <c r="D45" s="90"/>
      <c r="E45" s="84"/>
      <c r="F45" s="87"/>
      <c r="G45" s="310"/>
      <c r="H45" s="310"/>
    </row>
    <row r="46" spans="1:8" ht="14.25" hidden="1" thickBot="1" thickTop="1">
      <c r="A46" s="99"/>
      <c r="B46" s="90"/>
      <c r="C46" s="90"/>
      <c r="D46" s="90"/>
      <c r="E46" s="84"/>
      <c r="F46" s="87"/>
      <c r="G46" s="310"/>
      <c r="H46" s="310"/>
    </row>
    <row r="47" spans="1:8" ht="14.25" hidden="1" thickBot="1" thickTop="1">
      <c r="A47" s="99"/>
      <c r="B47" s="90"/>
      <c r="C47" s="90"/>
      <c r="D47" s="90"/>
      <c r="E47" s="84"/>
      <c r="F47" s="87"/>
      <c r="G47" s="310"/>
      <c r="H47" s="310"/>
    </row>
    <row r="48" spans="1:8" ht="14.25" hidden="1" thickBot="1" thickTop="1">
      <c r="A48" s="99"/>
      <c r="B48" s="90"/>
      <c r="C48" s="90"/>
      <c r="D48" s="90"/>
      <c r="E48" s="90"/>
      <c r="F48" s="610"/>
      <c r="G48" s="617"/>
      <c r="H48" s="610"/>
    </row>
    <row r="49" spans="1:8" ht="14.25" hidden="1" thickBot="1" thickTop="1">
      <c r="A49" s="99"/>
      <c r="B49" s="90"/>
      <c r="C49" s="90"/>
      <c r="D49" s="90"/>
      <c r="E49" s="84"/>
      <c r="F49" s="87"/>
      <c r="G49" s="310"/>
      <c r="H49" s="87"/>
    </row>
    <row r="50" spans="1:8" ht="14.25" hidden="1" thickBot="1" thickTop="1">
      <c r="A50" s="99"/>
      <c r="B50" s="90"/>
      <c r="C50" s="90">
        <v>1</v>
      </c>
      <c r="D50" s="90"/>
      <c r="E50" s="84"/>
      <c r="F50" s="87"/>
      <c r="G50" s="310"/>
      <c r="H50" s="87"/>
    </row>
    <row r="51" spans="1:8" ht="14.25" hidden="1" thickBot="1" thickTop="1">
      <c r="A51" s="99"/>
      <c r="B51" s="90"/>
      <c r="C51" s="90">
        <v>2</v>
      </c>
      <c r="D51" s="90"/>
      <c r="E51" s="84"/>
      <c r="F51" s="87"/>
      <c r="G51" s="310"/>
      <c r="H51" s="87"/>
    </row>
    <row r="52" spans="1:8" ht="14.25" hidden="1" thickBot="1" thickTop="1">
      <c r="A52" s="99"/>
      <c r="B52" s="90"/>
      <c r="C52" s="90"/>
      <c r="D52" s="90"/>
      <c r="E52" s="84"/>
      <c r="F52" s="107"/>
      <c r="G52" s="310"/>
      <c r="H52" s="87"/>
    </row>
    <row r="53" spans="1:8" ht="14.25" hidden="1" thickBot="1" thickTop="1">
      <c r="A53" s="99"/>
      <c r="B53" s="90"/>
      <c r="C53" s="90"/>
      <c r="D53" s="90"/>
      <c r="E53" s="90"/>
      <c r="F53" s="610"/>
      <c r="G53" s="617"/>
      <c r="H53" s="610"/>
    </row>
    <row r="54" spans="1:8" ht="14.25" hidden="1" thickBot="1" thickTop="1">
      <c r="A54" s="99"/>
      <c r="B54" s="90"/>
      <c r="C54" s="90"/>
      <c r="D54" s="90"/>
      <c r="E54" s="84"/>
      <c r="F54" s="87"/>
      <c r="G54" s="310"/>
      <c r="H54" s="87"/>
    </row>
    <row r="55" spans="1:8" ht="14.25" hidden="1" thickBot="1" thickTop="1">
      <c r="A55" s="99"/>
      <c r="B55" s="90"/>
      <c r="C55" s="90"/>
      <c r="D55" s="90"/>
      <c r="E55" s="84"/>
      <c r="F55" s="619"/>
      <c r="G55" s="311"/>
      <c r="H55" s="111"/>
    </row>
    <row r="56" spans="1:8" ht="14.25" hidden="1" thickBot="1" thickTop="1">
      <c r="A56" s="99"/>
      <c r="B56" s="90"/>
      <c r="C56" s="90"/>
      <c r="D56" s="90"/>
      <c r="E56" s="84"/>
      <c r="F56" s="87"/>
      <c r="G56" s="311"/>
      <c r="H56" s="111"/>
    </row>
    <row r="57" spans="1:8" ht="14.25" hidden="1" thickBot="1" thickTop="1">
      <c r="A57" s="99"/>
      <c r="B57" s="90"/>
      <c r="C57" s="90"/>
      <c r="D57" s="90"/>
      <c r="E57" s="84"/>
      <c r="F57" s="87"/>
      <c r="G57" s="311"/>
      <c r="H57" s="111"/>
    </row>
    <row r="58" spans="1:8" ht="14.25" hidden="1" thickBot="1" thickTop="1">
      <c r="A58" s="99"/>
      <c r="B58" s="90"/>
      <c r="C58" s="90"/>
      <c r="D58" s="90"/>
      <c r="E58" s="90"/>
      <c r="F58" s="610"/>
      <c r="G58" s="617"/>
      <c r="H58" s="610"/>
    </row>
    <row r="59" spans="1:8" ht="14.25" hidden="1" thickBot="1" thickTop="1">
      <c r="A59" s="99"/>
      <c r="B59" s="90"/>
      <c r="C59" s="90"/>
      <c r="D59" s="90"/>
      <c r="E59" s="84"/>
      <c r="F59" s="87"/>
      <c r="G59" s="311"/>
      <c r="H59" s="111"/>
    </row>
    <row r="60" spans="1:8" ht="14.25" hidden="1" thickBot="1" thickTop="1">
      <c r="A60" s="99"/>
      <c r="B60" s="90"/>
      <c r="C60" s="90"/>
      <c r="D60" s="90"/>
      <c r="E60" s="84"/>
      <c r="F60" s="87"/>
      <c r="G60" s="311"/>
      <c r="H60" s="111"/>
    </row>
    <row r="61" spans="1:8" ht="14.25" hidden="1" thickBot="1" thickTop="1">
      <c r="A61" s="99"/>
      <c r="B61" s="90"/>
      <c r="C61" s="90"/>
      <c r="D61" s="90"/>
      <c r="E61" s="90"/>
      <c r="F61" s="610"/>
      <c r="G61" s="617"/>
      <c r="H61" s="610"/>
    </row>
    <row r="62" spans="1:8" ht="14.25" hidden="1" thickBot="1" thickTop="1">
      <c r="A62" s="99"/>
      <c r="B62" s="90"/>
      <c r="C62" s="90"/>
      <c r="D62" s="90"/>
      <c r="E62" s="84"/>
      <c r="F62" s="87"/>
      <c r="G62" s="310"/>
      <c r="H62" s="87"/>
    </row>
    <row r="63" spans="1:8" ht="14.25" hidden="1" thickBot="1" thickTop="1">
      <c r="A63" s="99"/>
      <c r="B63" s="90"/>
      <c r="C63" s="90"/>
      <c r="D63" s="90"/>
      <c r="E63" s="84"/>
      <c r="F63" s="87"/>
      <c r="G63" s="310"/>
      <c r="H63" s="87"/>
    </row>
    <row r="64" spans="1:8" ht="14.25" hidden="1" thickBot="1" thickTop="1">
      <c r="A64" s="99"/>
      <c r="B64" s="90"/>
      <c r="C64" s="90"/>
      <c r="D64" s="90"/>
      <c r="E64" s="84"/>
      <c r="F64" s="87"/>
      <c r="G64" s="310"/>
      <c r="H64" s="87"/>
    </row>
    <row r="65" spans="1:8" ht="14.25" hidden="1" thickBot="1" thickTop="1">
      <c r="A65" s="99"/>
      <c r="B65" s="90"/>
      <c r="C65" s="90"/>
      <c r="D65" s="90"/>
      <c r="E65" s="84"/>
      <c r="F65" s="87"/>
      <c r="G65" s="310"/>
      <c r="H65" s="87"/>
    </row>
    <row r="66" spans="1:8" ht="24" hidden="1" thickBot="1" thickTop="1">
      <c r="A66" s="78" t="s">
        <v>245</v>
      </c>
      <c r="B66" s="103"/>
      <c r="C66" s="104"/>
      <c r="D66" s="103"/>
      <c r="E66" s="105"/>
      <c r="F66" s="106"/>
      <c r="G66" s="571"/>
      <c r="H66" s="106"/>
    </row>
    <row r="67" spans="1:8" ht="14.25" hidden="1" thickBot="1" thickTop="1">
      <c r="A67" s="99"/>
      <c r="B67" s="90"/>
      <c r="C67" s="90"/>
      <c r="D67" s="90"/>
      <c r="E67" s="84"/>
      <c r="F67" s="87"/>
      <c r="G67" s="310"/>
      <c r="H67" s="87"/>
    </row>
    <row r="68" spans="1:8" ht="14.25" hidden="1" thickBot="1" thickTop="1">
      <c r="A68" s="99"/>
      <c r="B68" s="90"/>
      <c r="C68" s="90"/>
      <c r="D68" s="90"/>
      <c r="E68" s="84"/>
      <c r="F68" s="620"/>
      <c r="G68" s="310"/>
      <c r="H68" s="87"/>
    </row>
    <row r="69" spans="1:8" ht="14.25" hidden="1" thickBot="1" thickTop="1">
      <c r="A69" s="99"/>
      <c r="B69" s="90"/>
      <c r="C69" s="90"/>
      <c r="D69" s="90"/>
      <c r="E69" s="84"/>
      <c r="F69" s="87"/>
      <c r="G69" s="310"/>
      <c r="H69" s="87"/>
    </row>
    <row r="70" spans="1:8" ht="14.25" hidden="1" thickBot="1" thickTop="1">
      <c r="A70" s="99"/>
      <c r="B70" s="90"/>
      <c r="C70" s="90"/>
      <c r="D70" s="90"/>
      <c r="E70" s="84"/>
      <c r="F70" s="87"/>
      <c r="G70" s="312"/>
      <c r="H70" s="107"/>
    </row>
    <row r="71" spans="1:8" ht="14.25" hidden="1" thickBot="1" thickTop="1">
      <c r="A71" s="99"/>
      <c r="B71" s="90"/>
      <c r="C71" s="90"/>
      <c r="D71" s="90"/>
      <c r="E71" s="84"/>
      <c r="F71" s="87"/>
      <c r="G71" s="312"/>
      <c r="H71" s="107"/>
    </row>
    <row r="72" spans="1:8" ht="14.25" hidden="1" thickBot="1" thickTop="1">
      <c r="A72" s="99"/>
      <c r="B72" s="90"/>
      <c r="C72" s="90"/>
      <c r="D72" s="90"/>
      <c r="E72" s="84"/>
      <c r="F72" s="87"/>
      <c r="G72" s="312"/>
      <c r="H72" s="107"/>
    </row>
    <row r="73" spans="1:8" ht="14.25" hidden="1" thickBot="1" thickTop="1">
      <c r="A73" s="99"/>
      <c r="B73" s="90"/>
      <c r="C73" s="90"/>
      <c r="D73" s="90"/>
      <c r="E73" s="84"/>
      <c r="F73" s="87"/>
      <c r="G73" s="310"/>
      <c r="H73" s="87"/>
    </row>
    <row r="74" spans="1:8" ht="14.25" hidden="1" thickBot="1" thickTop="1">
      <c r="A74" s="99"/>
      <c r="B74" s="90"/>
      <c r="C74" s="90"/>
      <c r="D74" s="90"/>
      <c r="E74" s="84"/>
      <c r="F74" s="87"/>
      <c r="G74" s="312"/>
      <c r="H74" s="107"/>
    </row>
    <row r="75" spans="1:8" ht="14.25" hidden="1" thickBot="1" thickTop="1">
      <c r="A75" s="99"/>
      <c r="B75" s="90"/>
      <c r="C75" s="90"/>
      <c r="D75" s="90"/>
      <c r="E75" s="84"/>
      <c r="F75" s="87"/>
      <c r="G75" s="310"/>
      <c r="H75" s="87"/>
    </row>
    <row r="76" spans="1:8" ht="14.25" hidden="1" thickBot="1" thickTop="1">
      <c r="A76" s="99"/>
      <c r="B76" s="90"/>
      <c r="C76" s="90"/>
      <c r="D76" s="90"/>
      <c r="E76" s="84"/>
      <c r="F76" s="87"/>
      <c r="G76" s="312"/>
      <c r="H76" s="107"/>
    </row>
    <row r="77" spans="1:8" ht="14.25" hidden="1" thickBot="1" thickTop="1">
      <c r="A77" s="99"/>
      <c r="B77" s="90"/>
      <c r="C77" s="90"/>
      <c r="D77" s="90"/>
      <c r="E77" s="84"/>
      <c r="F77" s="87"/>
      <c r="G77" s="312"/>
      <c r="H77" s="107"/>
    </row>
    <row r="78" spans="1:8" ht="14.25" hidden="1" thickBot="1" thickTop="1">
      <c r="A78" s="99"/>
      <c r="B78" s="90"/>
      <c r="C78" s="90"/>
      <c r="D78" s="90"/>
      <c r="E78" s="84"/>
      <c r="F78" s="87"/>
      <c r="G78" s="312"/>
      <c r="H78" s="107"/>
    </row>
    <row r="79" spans="1:8" ht="14.25" hidden="1" thickBot="1" thickTop="1">
      <c r="A79" s="99"/>
      <c r="B79" s="90"/>
      <c r="C79" s="90"/>
      <c r="D79" s="90"/>
      <c r="E79" s="84"/>
      <c r="F79" s="87"/>
      <c r="G79" s="310"/>
      <c r="H79" s="87"/>
    </row>
    <row r="80" spans="1:8" ht="14.25" hidden="1" thickBot="1" thickTop="1">
      <c r="A80" s="99"/>
      <c r="B80" s="90"/>
      <c r="C80" s="90"/>
      <c r="D80" s="90"/>
      <c r="E80" s="84"/>
      <c r="F80" s="87"/>
      <c r="G80" s="312"/>
      <c r="H80" s="107"/>
    </row>
    <row r="81" spans="1:8" ht="14.25" hidden="1" thickBot="1" thickTop="1">
      <c r="A81" s="99"/>
      <c r="B81" s="90"/>
      <c r="C81" s="90"/>
      <c r="D81" s="90"/>
      <c r="E81" s="84"/>
      <c r="F81" s="87"/>
      <c r="G81" s="312"/>
      <c r="H81" s="107"/>
    </row>
    <row r="82" spans="1:8" ht="14.25" hidden="1" thickBot="1" thickTop="1">
      <c r="A82" s="99"/>
      <c r="B82" s="90"/>
      <c r="C82" s="90"/>
      <c r="D82" s="90"/>
      <c r="E82" s="84"/>
      <c r="F82" s="87"/>
      <c r="G82" s="312"/>
      <c r="H82" s="107"/>
    </row>
    <row r="83" spans="1:8" ht="14.25" hidden="1" thickBot="1" thickTop="1">
      <c r="A83" s="99"/>
      <c r="B83" s="90"/>
      <c r="C83" s="90"/>
      <c r="D83" s="90"/>
      <c r="E83" s="84"/>
      <c r="F83" s="87"/>
      <c r="G83" s="312"/>
      <c r="H83" s="107"/>
    </row>
    <row r="84" spans="1:8" ht="14.25" hidden="1" thickBot="1" thickTop="1">
      <c r="A84" s="99"/>
      <c r="B84" s="90"/>
      <c r="C84" s="90"/>
      <c r="D84" s="90"/>
      <c r="E84" s="84"/>
      <c r="F84" s="87"/>
      <c r="G84" s="312"/>
      <c r="H84" s="107"/>
    </row>
    <row r="85" spans="1:8" ht="14.25" hidden="1" thickBot="1" thickTop="1">
      <c r="A85" s="99"/>
      <c r="B85" s="90"/>
      <c r="C85" s="90"/>
      <c r="D85" s="90"/>
      <c r="E85" s="84"/>
      <c r="F85" s="87"/>
      <c r="G85" s="310"/>
      <c r="H85" s="87"/>
    </row>
    <row r="86" spans="1:8" ht="14.25" hidden="1" thickBot="1" thickTop="1">
      <c r="A86" s="99"/>
      <c r="B86" s="90"/>
      <c r="C86" s="90"/>
      <c r="D86" s="90"/>
      <c r="E86" s="84"/>
      <c r="F86" s="87"/>
      <c r="G86" s="312"/>
      <c r="H86" s="107"/>
    </row>
    <row r="87" spans="1:8" ht="14.25" hidden="1" thickBot="1" thickTop="1">
      <c r="A87" s="99"/>
      <c r="B87" s="90"/>
      <c r="C87" s="90"/>
      <c r="D87" s="90"/>
      <c r="E87" s="84"/>
      <c r="F87" s="87"/>
      <c r="G87" s="312"/>
      <c r="H87" s="107"/>
    </row>
    <row r="88" spans="1:8" ht="14.25" hidden="1" thickBot="1" thickTop="1">
      <c r="A88" s="99"/>
      <c r="B88" s="90"/>
      <c r="C88" s="90"/>
      <c r="D88" s="90"/>
      <c r="E88" s="84"/>
      <c r="F88" s="87"/>
      <c r="G88" s="310"/>
      <c r="H88" s="87"/>
    </row>
    <row r="89" spans="1:8" ht="14.25" thickBot="1" thickTop="1">
      <c r="A89" s="99"/>
      <c r="B89" s="90">
        <v>3</v>
      </c>
      <c r="C89" s="90"/>
      <c r="D89" s="90"/>
      <c r="E89" s="109" t="s">
        <v>246</v>
      </c>
      <c r="F89" s="609">
        <v>924</v>
      </c>
      <c r="G89" s="618">
        <v>1757</v>
      </c>
      <c r="H89" s="609">
        <v>700</v>
      </c>
    </row>
    <row r="90" spans="1:8" ht="14.25" hidden="1" thickBot="1" thickTop="1">
      <c r="A90" s="83"/>
      <c r="B90" s="90"/>
      <c r="C90" s="90"/>
      <c r="D90" s="90"/>
      <c r="E90" s="90"/>
      <c r="F90" s="610"/>
      <c r="G90" s="617"/>
      <c r="H90" s="610"/>
    </row>
    <row r="91" spans="1:8" ht="14.25" hidden="1" thickBot="1" thickTop="1">
      <c r="A91" s="99"/>
      <c r="B91" s="90"/>
      <c r="C91" s="90"/>
      <c r="D91" s="90"/>
      <c r="E91" s="84"/>
      <c r="F91" s="87"/>
      <c r="G91" s="310"/>
      <c r="H91" s="87"/>
    </row>
    <row r="92" spans="1:8" ht="14.25" hidden="1" thickBot="1" thickTop="1">
      <c r="A92" s="99"/>
      <c r="B92" s="90"/>
      <c r="C92" s="90"/>
      <c r="D92" s="90"/>
      <c r="E92" s="84"/>
      <c r="F92" s="87"/>
      <c r="G92" s="312"/>
      <c r="H92" s="107"/>
    </row>
    <row r="93" spans="1:8" ht="14.25" hidden="1" thickBot="1" thickTop="1">
      <c r="A93" s="99"/>
      <c r="B93" s="90"/>
      <c r="C93" s="90"/>
      <c r="D93" s="90"/>
      <c r="E93" s="84"/>
      <c r="F93" s="87"/>
      <c r="G93" s="312"/>
      <c r="H93" s="107"/>
    </row>
    <row r="94" spans="1:8" ht="14.25" hidden="1" thickBot="1" thickTop="1">
      <c r="A94" s="99"/>
      <c r="B94" s="90"/>
      <c r="C94" s="90"/>
      <c r="D94" s="90"/>
      <c r="E94" s="84"/>
      <c r="F94" s="87"/>
      <c r="G94" s="312"/>
      <c r="H94" s="107"/>
    </row>
    <row r="95" spans="1:8" ht="14.25" hidden="1" thickBot="1" thickTop="1">
      <c r="A95" s="99"/>
      <c r="B95" s="90"/>
      <c r="C95" s="90"/>
      <c r="D95" s="90"/>
      <c r="E95" s="84"/>
      <c r="F95" s="87"/>
      <c r="G95" s="312"/>
      <c r="H95" s="107"/>
    </row>
    <row r="96" spans="1:8" ht="14.25" hidden="1" thickBot="1" thickTop="1">
      <c r="A96" s="99"/>
      <c r="B96" s="90"/>
      <c r="C96" s="90"/>
      <c r="D96" s="90"/>
      <c r="E96" s="84"/>
      <c r="F96" s="87"/>
      <c r="G96" s="312"/>
      <c r="H96" s="107"/>
    </row>
    <row r="97" spans="1:8" ht="14.25" hidden="1" thickBot="1" thickTop="1">
      <c r="A97" s="83"/>
      <c r="B97" s="90"/>
      <c r="C97" s="90"/>
      <c r="D97" s="90"/>
      <c r="E97" s="90"/>
      <c r="F97" s="610"/>
      <c r="G97" s="617"/>
      <c r="H97" s="610"/>
    </row>
    <row r="98" spans="1:8" ht="14.25" hidden="1" thickBot="1" thickTop="1">
      <c r="A98" s="99"/>
      <c r="B98" s="90"/>
      <c r="C98" s="90"/>
      <c r="D98" s="90"/>
      <c r="E98" s="84"/>
      <c r="F98" s="87"/>
      <c r="G98" s="310"/>
      <c r="H98" s="87"/>
    </row>
    <row r="99" spans="1:8" ht="14.25" hidden="1" thickBot="1" thickTop="1">
      <c r="A99" s="99"/>
      <c r="B99" s="90"/>
      <c r="C99" s="90"/>
      <c r="D99" s="90"/>
      <c r="E99" s="84"/>
      <c r="F99" s="87"/>
      <c r="G99" s="310"/>
      <c r="H99" s="87"/>
    </row>
    <row r="100" spans="1:8" ht="24" hidden="1" thickBot="1" thickTop="1">
      <c r="A100" s="78" t="s">
        <v>245</v>
      </c>
      <c r="B100" s="90"/>
      <c r="C100" s="90"/>
      <c r="D100" s="90"/>
      <c r="E100" s="90"/>
      <c r="F100" s="610"/>
      <c r="G100" s="617"/>
      <c r="H100" s="610"/>
    </row>
    <row r="101" spans="1:8" ht="14.25" hidden="1" thickBot="1" thickTop="1">
      <c r="A101" s="99"/>
      <c r="B101" s="90"/>
      <c r="C101" s="90"/>
      <c r="D101" s="90"/>
      <c r="E101" s="84"/>
      <c r="F101" s="87"/>
      <c r="G101" s="310"/>
      <c r="H101" s="87"/>
    </row>
    <row r="102" spans="1:8" ht="14.25" hidden="1" thickBot="1" thickTop="1">
      <c r="A102" s="99"/>
      <c r="B102" s="90"/>
      <c r="C102" s="90"/>
      <c r="D102" s="90"/>
      <c r="E102" s="113"/>
      <c r="F102" s="87"/>
      <c r="G102" s="310"/>
      <c r="H102" s="87"/>
    </row>
    <row r="103" spans="1:8" ht="14.25" hidden="1" thickBot="1" thickTop="1">
      <c r="A103" s="99"/>
      <c r="B103" s="90"/>
      <c r="C103" s="90"/>
      <c r="D103" s="90">
        <v>1</v>
      </c>
      <c r="E103" s="84"/>
      <c r="F103" s="87"/>
      <c r="G103" s="310"/>
      <c r="H103" s="87"/>
    </row>
    <row r="104" spans="1:8" ht="14.25" hidden="1" thickBot="1" thickTop="1">
      <c r="A104" s="99"/>
      <c r="B104" s="90"/>
      <c r="C104" s="90"/>
      <c r="D104" s="90">
        <v>2</v>
      </c>
      <c r="E104" s="84"/>
      <c r="F104" s="87"/>
      <c r="G104" s="310"/>
      <c r="H104" s="87"/>
    </row>
    <row r="105" spans="1:8" ht="14.25" hidden="1" thickBot="1" thickTop="1">
      <c r="A105" s="99"/>
      <c r="B105" s="90"/>
      <c r="C105" s="90"/>
      <c r="D105" s="90">
        <v>3</v>
      </c>
      <c r="E105" s="84"/>
      <c r="F105" s="87"/>
      <c r="G105" s="310"/>
      <c r="H105" s="87"/>
    </row>
    <row r="106" spans="1:8" ht="14.25" hidden="1" thickBot="1" thickTop="1">
      <c r="A106" s="99"/>
      <c r="B106" s="90"/>
      <c r="C106" s="90"/>
      <c r="D106" s="90">
        <v>4</v>
      </c>
      <c r="E106" s="84"/>
      <c r="F106" s="87"/>
      <c r="G106" s="310"/>
      <c r="H106" s="87"/>
    </row>
    <row r="107" spans="1:8" ht="14.25" hidden="1" thickBot="1" thickTop="1">
      <c r="A107" s="99"/>
      <c r="B107" s="90"/>
      <c r="C107" s="90"/>
      <c r="D107" s="90">
        <v>5</v>
      </c>
      <c r="E107" s="84"/>
      <c r="F107" s="87"/>
      <c r="G107" s="310"/>
      <c r="H107" s="87"/>
    </row>
    <row r="108" spans="1:8" ht="14.25" hidden="1" thickBot="1" thickTop="1">
      <c r="A108" s="99"/>
      <c r="B108" s="90"/>
      <c r="C108" s="90"/>
      <c r="D108" s="90"/>
      <c r="E108" s="84"/>
      <c r="F108" s="87"/>
      <c r="G108" s="310"/>
      <c r="H108" s="87"/>
    </row>
    <row r="109" spans="1:8" ht="14.25" hidden="1" thickBot="1" thickTop="1">
      <c r="A109" s="99"/>
      <c r="B109" s="90"/>
      <c r="C109" s="90"/>
      <c r="D109" s="90">
        <v>6</v>
      </c>
      <c r="E109" s="84"/>
      <c r="F109" s="87"/>
      <c r="G109" s="310"/>
      <c r="H109" s="87"/>
    </row>
    <row r="110" spans="1:8" ht="14.25" hidden="1" thickBot="1" thickTop="1">
      <c r="A110" s="99"/>
      <c r="B110" s="90"/>
      <c r="C110" s="90"/>
      <c r="D110" s="90">
        <v>7</v>
      </c>
      <c r="E110" s="84"/>
      <c r="F110" s="87"/>
      <c r="G110" s="310"/>
      <c r="H110" s="87"/>
    </row>
    <row r="111" spans="1:8" ht="14.25" hidden="1" thickBot="1" thickTop="1">
      <c r="A111" s="99"/>
      <c r="B111" s="90"/>
      <c r="C111" s="89">
        <v>1</v>
      </c>
      <c r="D111" s="90"/>
      <c r="E111" s="84"/>
      <c r="F111" s="611"/>
      <c r="G111" s="621"/>
      <c r="H111" s="611"/>
    </row>
    <row r="112" spans="1:8" ht="14.25" hidden="1" thickBot="1" thickTop="1">
      <c r="A112" s="99"/>
      <c r="B112" s="90"/>
      <c r="C112" s="90"/>
      <c r="D112" s="90">
        <v>1</v>
      </c>
      <c r="E112" s="84"/>
      <c r="F112" s="611"/>
      <c r="G112" s="310"/>
      <c r="H112" s="87"/>
    </row>
    <row r="113" spans="1:8" ht="14.25" hidden="1" thickBot="1" thickTop="1">
      <c r="A113" s="99"/>
      <c r="B113" s="90"/>
      <c r="C113" s="90"/>
      <c r="D113" s="90">
        <v>2</v>
      </c>
      <c r="E113" s="84"/>
      <c r="F113" s="611"/>
      <c r="G113" s="310"/>
      <c r="H113" s="87"/>
    </row>
    <row r="114" spans="1:8" ht="14.25" hidden="1" thickBot="1" thickTop="1">
      <c r="A114" s="99"/>
      <c r="B114" s="90"/>
      <c r="C114" s="90"/>
      <c r="D114" s="90">
        <v>3</v>
      </c>
      <c r="E114" s="84"/>
      <c r="F114" s="611"/>
      <c r="G114" s="310"/>
      <c r="H114" s="87"/>
    </row>
    <row r="115" spans="1:8" ht="14.25" hidden="1" thickBot="1" thickTop="1">
      <c r="A115" s="99"/>
      <c r="B115" s="90"/>
      <c r="C115" s="89">
        <v>2</v>
      </c>
      <c r="D115" s="90"/>
      <c r="E115" s="84"/>
      <c r="F115" s="87"/>
      <c r="G115" s="310"/>
      <c r="H115" s="87"/>
    </row>
    <row r="116" spans="1:8" ht="14.25" hidden="1" thickBot="1" thickTop="1">
      <c r="A116" s="99"/>
      <c r="B116" s="90"/>
      <c r="C116" s="90"/>
      <c r="D116" s="90">
        <v>1</v>
      </c>
      <c r="E116" s="84"/>
      <c r="F116" s="611"/>
      <c r="G116" s="310"/>
      <c r="H116" s="87"/>
    </row>
    <row r="117" spans="1:8" ht="14.25" hidden="1" thickBot="1" thickTop="1">
      <c r="A117" s="99"/>
      <c r="B117" s="90"/>
      <c r="C117" s="90"/>
      <c r="D117" s="90">
        <v>2</v>
      </c>
      <c r="E117" s="84"/>
      <c r="F117" s="611"/>
      <c r="G117" s="310"/>
      <c r="H117" s="87"/>
    </row>
    <row r="118" spans="1:8" ht="14.25" hidden="1" thickBot="1" thickTop="1">
      <c r="A118" s="99"/>
      <c r="B118" s="90"/>
      <c r="C118" s="90"/>
      <c r="D118" s="90">
        <v>3</v>
      </c>
      <c r="E118" s="84"/>
      <c r="F118" s="611"/>
      <c r="G118" s="310"/>
      <c r="H118" s="87"/>
    </row>
    <row r="119" spans="1:8" ht="14.25" hidden="1" thickBot="1" thickTop="1">
      <c r="A119" s="99"/>
      <c r="B119" s="90"/>
      <c r="C119" s="90"/>
      <c r="D119" s="90">
        <v>4</v>
      </c>
      <c r="E119" s="84"/>
      <c r="F119" s="611"/>
      <c r="G119" s="310"/>
      <c r="H119" s="87"/>
    </row>
    <row r="120" spans="1:8" ht="14.25" hidden="1" thickBot="1" thickTop="1">
      <c r="A120" s="99"/>
      <c r="B120" s="90"/>
      <c r="C120" s="90"/>
      <c r="D120" s="90">
        <v>5</v>
      </c>
      <c r="E120" s="84"/>
      <c r="F120" s="611"/>
      <c r="G120" s="310"/>
      <c r="H120" s="87"/>
    </row>
    <row r="121" spans="1:8" ht="14.25" hidden="1" thickBot="1" thickTop="1">
      <c r="A121" s="99"/>
      <c r="B121" s="90"/>
      <c r="C121" s="90"/>
      <c r="D121" s="90">
        <v>6</v>
      </c>
      <c r="E121" s="84"/>
      <c r="F121" s="611"/>
      <c r="G121" s="310"/>
      <c r="H121" s="87"/>
    </row>
    <row r="122" spans="1:8" ht="14.25" hidden="1" thickBot="1" thickTop="1">
      <c r="A122" s="99"/>
      <c r="B122" s="90"/>
      <c r="C122" s="90"/>
      <c r="D122" s="90">
        <v>7</v>
      </c>
      <c r="E122" s="84"/>
      <c r="F122" s="611"/>
      <c r="G122" s="310"/>
      <c r="H122" s="87"/>
    </row>
    <row r="123" spans="1:8" ht="14.25" hidden="1" thickBot="1" thickTop="1">
      <c r="A123" s="99"/>
      <c r="B123" s="90"/>
      <c r="C123" s="90"/>
      <c r="D123" s="90">
        <v>8</v>
      </c>
      <c r="E123" s="84"/>
      <c r="F123" s="611"/>
      <c r="G123" s="310"/>
      <c r="H123" s="87"/>
    </row>
    <row r="124" spans="1:8" ht="14.25" hidden="1" thickBot="1" thickTop="1">
      <c r="A124" s="99"/>
      <c r="B124" s="90"/>
      <c r="C124" s="89">
        <v>3</v>
      </c>
      <c r="D124" s="90"/>
      <c r="E124" s="84"/>
      <c r="F124" s="87"/>
      <c r="G124" s="310"/>
      <c r="H124" s="87"/>
    </row>
    <row r="125" spans="1:8" ht="14.25" hidden="1" thickBot="1" thickTop="1">
      <c r="A125" s="99"/>
      <c r="B125" s="90"/>
      <c r="C125" s="90"/>
      <c r="D125" s="90">
        <v>1</v>
      </c>
      <c r="E125" s="84"/>
      <c r="F125" s="107"/>
      <c r="G125" s="310"/>
      <c r="H125" s="87"/>
    </row>
    <row r="126" spans="1:8" ht="14.25" hidden="1" thickBot="1" thickTop="1">
      <c r="A126" s="99"/>
      <c r="B126" s="90"/>
      <c r="C126" s="90"/>
      <c r="D126" s="90">
        <v>2</v>
      </c>
      <c r="E126" s="84"/>
      <c r="F126" s="107"/>
      <c r="G126" s="310"/>
      <c r="H126" s="87"/>
    </row>
    <row r="127" spans="1:8" ht="14.25" hidden="1" thickBot="1" thickTop="1">
      <c r="A127" s="99"/>
      <c r="B127" s="90"/>
      <c r="C127" s="89">
        <v>4</v>
      </c>
      <c r="D127" s="90"/>
      <c r="E127" s="84"/>
      <c r="F127" s="107"/>
      <c r="G127" s="312"/>
      <c r="H127" s="107"/>
    </row>
    <row r="128" spans="1:8" ht="14.25" hidden="1" thickBot="1" thickTop="1">
      <c r="A128" s="99"/>
      <c r="B128" s="90"/>
      <c r="C128" s="89">
        <v>5</v>
      </c>
      <c r="D128" s="90"/>
      <c r="E128" s="84"/>
      <c r="F128" s="107"/>
      <c r="G128" s="618"/>
      <c r="H128" s="609"/>
    </row>
    <row r="129" spans="1:8" ht="14.25" hidden="1" thickBot="1" thickTop="1">
      <c r="A129" s="99"/>
      <c r="B129" s="90"/>
      <c r="C129" s="90"/>
      <c r="D129" s="90">
        <v>1</v>
      </c>
      <c r="E129" s="84"/>
      <c r="F129" s="107"/>
      <c r="G129" s="310"/>
      <c r="H129" s="87"/>
    </row>
    <row r="130" spans="1:8" ht="14.25" hidden="1" thickBot="1" thickTop="1">
      <c r="A130" s="99"/>
      <c r="B130" s="90"/>
      <c r="C130" s="90"/>
      <c r="D130" s="90">
        <v>2</v>
      </c>
      <c r="E130" s="84"/>
      <c r="F130" s="107"/>
      <c r="G130" s="310"/>
      <c r="H130" s="87"/>
    </row>
    <row r="131" spans="1:8" ht="14.25" hidden="1" thickBot="1" thickTop="1">
      <c r="A131" s="99"/>
      <c r="B131" s="90"/>
      <c r="C131" s="90"/>
      <c r="D131" s="90">
        <v>3</v>
      </c>
      <c r="E131" s="84"/>
      <c r="F131" s="107"/>
      <c r="G131" s="310"/>
      <c r="H131" s="87"/>
    </row>
    <row r="132" spans="1:8" ht="14.25" hidden="1" thickBot="1" thickTop="1">
      <c r="A132" s="99"/>
      <c r="B132" s="90"/>
      <c r="C132" s="89">
        <v>6</v>
      </c>
      <c r="D132" s="90"/>
      <c r="E132" s="84"/>
      <c r="F132" s="87"/>
      <c r="G132" s="310"/>
      <c r="H132" s="87"/>
    </row>
    <row r="133" spans="1:8" ht="14.25" hidden="1" thickBot="1" thickTop="1">
      <c r="A133" s="99"/>
      <c r="B133" s="90"/>
      <c r="C133" s="89">
        <v>7</v>
      </c>
      <c r="D133" s="90"/>
      <c r="E133" s="84"/>
      <c r="F133" s="107"/>
      <c r="G133" s="310"/>
      <c r="H133" s="87"/>
    </row>
    <row r="134" spans="1:8" ht="14.25" hidden="1" thickBot="1" thickTop="1">
      <c r="A134" s="99"/>
      <c r="B134" s="90"/>
      <c r="C134" s="90"/>
      <c r="D134" s="90"/>
      <c r="E134" s="101"/>
      <c r="F134" s="107"/>
      <c r="G134" s="310"/>
      <c r="H134" s="87"/>
    </row>
    <row r="135" spans="1:8" ht="14.25" hidden="1" thickBot="1" thickTop="1">
      <c r="A135" s="83"/>
      <c r="B135" s="89"/>
      <c r="C135" s="90"/>
      <c r="D135" s="90"/>
      <c r="E135" s="84"/>
      <c r="F135" s="107"/>
      <c r="G135" s="312"/>
      <c r="H135" s="107"/>
    </row>
    <row r="136" spans="1:8" ht="24" hidden="1" thickBot="1" thickTop="1">
      <c r="A136" s="78" t="s">
        <v>245</v>
      </c>
      <c r="B136" s="103"/>
      <c r="C136" s="104"/>
      <c r="D136" s="103"/>
      <c r="E136" s="105"/>
      <c r="F136" s="106"/>
      <c r="G136" s="571"/>
      <c r="H136" s="106"/>
    </row>
    <row r="137" spans="1:8" ht="14.25" hidden="1" thickBot="1" thickTop="1">
      <c r="A137" s="99"/>
      <c r="B137" s="90"/>
      <c r="C137" s="90"/>
      <c r="D137" s="90"/>
      <c r="E137" s="109"/>
      <c r="F137" s="87"/>
      <c r="G137" s="310"/>
      <c r="H137" s="87"/>
    </row>
    <row r="138" spans="1:8" ht="14.25" hidden="1" thickBot="1" thickTop="1">
      <c r="A138" s="99"/>
      <c r="B138" s="90"/>
      <c r="C138" s="90"/>
      <c r="D138" s="90"/>
      <c r="E138" s="84"/>
      <c r="F138" s="87"/>
      <c r="G138" s="310"/>
      <c r="H138" s="87"/>
    </row>
    <row r="139" spans="1:8" ht="14.25" hidden="1" thickBot="1" thickTop="1">
      <c r="A139" s="99"/>
      <c r="B139" s="90"/>
      <c r="C139" s="90"/>
      <c r="D139" s="90"/>
      <c r="E139" s="84"/>
      <c r="F139" s="87"/>
      <c r="G139" s="310"/>
      <c r="H139" s="87"/>
    </row>
    <row r="140" spans="1:8" ht="14.25" hidden="1" thickBot="1" thickTop="1">
      <c r="A140" s="99"/>
      <c r="B140" s="90"/>
      <c r="C140" s="90"/>
      <c r="D140" s="90"/>
      <c r="E140" s="84"/>
      <c r="F140" s="107"/>
      <c r="G140" s="310"/>
      <c r="H140" s="87"/>
    </row>
    <row r="141" spans="1:8" ht="14.25" hidden="1" thickBot="1" thickTop="1">
      <c r="A141" s="99"/>
      <c r="B141" s="90"/>
      <c r="C141" s="90"/>
      <c r="D141" s="90"/>
      <c r="E141" s="84"/>
      <c r="F141" s="107"/>
      <c r="G141" s="310"/>
      <c r="H141" s="87"/>
    </row>
    <row r="142" spans="1:8" ht="14.25" hidden="1" thickBot="1" thickTop="1">
      <c r="A142" s="99"/>
      <c r="B142" s="90"/>
      <c r="C142" s="90"/>
      <c r="D142" s="90"/>
      <c r="E142" s="84"/>
      <c r="F142" s="107"/>
      <c r="G142" s="312"/>
      <c r="H142" s="107"/>
    </row>
    <row r="143" spans="1:8" ht="14.25" hidden="1" thickBot="1" thickTop="1">
      <c r="A143" s="99"/>
      <c r="B143" s="90"/>
      <c r="C143" s="90"/>
      <c r="D143" s="90"/>
      <c r="E143" s="84"/>
      <c r="F143" s="107"/>
      <c r="G143" s="310"/>
      <c r="H143" s="87"/>
    </row>
    <row r="144" spans="1:8" ht="14.25" hidden="1" thickBot="1" thickTop="1">
      <c r="A144" s="99"/>
      <c r="B144" s="90"/>
      <c r="C144" s="90"/>
      <c r="D144" s="90"/>
      <c r="E144" s="84"/>
      <c r="F144" s="107"/>
      <c r="G144" s="312"/>
      <c r="H144" s="107"/>
    </row>
    <row r="145" spans="1:8" ht="14.25" hidden="1" thickBot="1" thickTop="1">
      <c r="A145" s="83"/>
      <c r="B145" s="89"/>
      <c r="C145" s="90"/>
      <c r="D145" s="90"/>
      <c r="E145" s="84"/>
      <c r="F145" s="107"/>
      <c r="G145" s="312"/>
      <c r="H145" s="107"/>
    </row>
    <row r="146" spans="1:8" ht="14.25" hidden="1" thickBot="1" thickTop="1">
      <c r="A146" s="99"/>
      <c r="B146" s="90"/>
      <c r="C146" s="90"/>
      <c r="D146" s="90"/>
      <c r="E146" s="84"/>
      <c r="F146" s="87"/>
      <c r="G146" s="310"/>
      <c r="H146" s="87"/>
    </row>
    <row r="147" spans="1:8" ht="14.25" hidden="1" thickBot="1" thickTop="1">
      <c r="A147" s="83"/>
      <c r="B147" s="90"/>
      <c r="C147" s="90"/>
      <c r="D147" s="90"/>
      <c r="E147" s="90"/>
      <c r="F147" s="610"/>
      <c r="G147" s="617"/>
      <c r="H147" s="610"/>
    </row>
    <row r="148" spans="1:8" ht="14.25" hidden="1" thickBot="1" thickTop="1">
      <c r="A148" s="99"/>
      <c r="B148" s="90"/>
      <c r="C148" s="90"/>
      <c r="D148" s="90"/>
      <c r="E148" s="84"/>
      <c r="F148" s="87"/>
      <c r="G148" s="310"/>
      <c r="H148" s="87"/>
    </row>
    <row r="149" spans="1:8" ht="14.25" hidden="1" thickBot="1" thickTop="1">
      <c r="A149" s="99"/>
      <c r="B149" s="90"/>
      <c r="C149" s="90"/>
      <c r="D149" s="90"/>
      <c r="E149" s="84"/>
      <c r="F149" s="87"/>
      <c r="G149" s="310"/>
      <c r="H149" s="87"/>
    </row>
    <row r="150" spans="1:8" ht="14.25" hidden="1" thickBot="1" thickTop="1">
      <c r="A150" s="99"/>
      <c r="B150" s="90"/>
      <c r="C150" s="90"/>
      <c r="D150" s="90"/>
      <c r="E150" s="84"/>
      <c r="F150" s="87"/>
      <c r="G150" s="310"/>
      <c r="H150" s="310"/>
    </row>
    <row r="151" spans="1:8" ht="14.25" hidden="1" thickBot="1" thickTop="1">
      <c r="A151" s="99"/>
      <c r="B151" s="90"/>
      <c r="C151" s="90"/>
      <c r="D151" s="90"/>
      <c r="E151" s="84"/>
      <c r="F151" s="87"/>
      <c r="G151" s="310"/>
      <c r="H151" s="310"/>
    </row>
    <row r="152" spans="1:8" ht="14.25" hidden="1" thickBot="1" thickTop="1">
      <c r="A152" s="99"/>
      <c r="B152" s="90"/>
      <c r="C152" s="90"/>
      <c r="D152" s="90"/>
      <c r="E152" s="84"/>
      <c r="F152" s="87"/>
      <c r="G152" s="310"/>
      <c r="H152" s="310"/>
    </row>
    <row r="153" spans="1:8" ht="14.25" hidden="1" thickBot="1" thickTop="1">
      <c r="A153" s="99"/>
      <c r="B153" s="90"/>
      <c r="C153" s="90"/>
      <c r="D153" s="90"/>
      <c r="E153" s="84"/>
      <c r="F153" s="87"/>
      <c r="G153" s="310"/>
      <c r="H153" s="310"/>
    </row>
    <row r="154" spans="1:8" ht="14.25" hidden="1" thickBot="1" thickTop="1">
      <c r="A154" s="99"/>
      <c r="B154" s="90"/>
      <c r="C154" s="90"/>
      <c r="D154" s="90"/>
      <c r="E154" s="84"/>
      <c r="F154" s="87"/>
      <c r="G154" s="310"/>
      <c r="H154" s="310"/>
    </row>
    <row r="155" spans="1:8" ht="14.25" hidden="1" thickBot="1" thickTop="1">
      <c r="A155" s="99"/>
      <c r="B155" s="90"/>
      <c r="C155" s="90"/>
      <c r="D155" s="90"/>
      <c r="E155" s="84"/>
      <c r="F155" s="87"/>
      <c r="G155" s="310"/>
      <c r="H155" s="310"/>
    </row>
    <row r="156" spans="1:8" ht="14.25" hidden="1" thickBot="1" thickTop="1">
      <c r="A156" s="99"/>
      <c r="B156" s="90"/>
      <c r="C156" s="90"/>
      <c r="D156" s="90"/>
      <c r="E156" s="84"/>
      <c r="F156" s="87"/>
      <c r="G156" s="310"/>
      <c r="H156" s="310"/>
    </row>
    <row r="157" spans="1:8" ht="14.25" hidden="1" thickBot="1" thickTop="1">
      <c r="A157" s="99"/>
      <c r="B157" s="90"/>
      <c r="C157" s="90"/>
      <c r="D157" s="90"/>
      <c r="E157" s="84"/>
      <c r="F157" s="87"/>
      <c r="G157" s="310"/>
      <c r="H157" s="310"/>
    </row>
    <row r="158" spans="1:8" ht="14.25" hidden="1" thickBot="1" thickTop="1">
      <c r="A158" s="99"/>
      <c r="B158" s="90"/>
      <c r="C158" s="90"/>
      <c r="D158" s="90"/>
      <c r="E158" s="84"/>
      <c r="F158" s="87"/>
      <c r="G158" s="310"/>
      <c r="H158" s="310"/>
    </row>
    <row r="159" spans="1:8" ht="14.25" hidden="1" thickBot="1" thickTop="1">
      <c r="A159" s="99"/>
      <c r="B159" s="90"/>
      <c r="C159" s="90"/>
      <c r="D159" s="90"/>
      <c r="E159" s="84"/>
      <c r="F159" s="87"/>
      <c r="G159" s="310"/>
      <c r="H159" s="310"/>
    </row>
    <row r="160" spans="1:8" ht="14.25" hidden="1" thickBot="1" thickTop="1">
      <c r="A160" s="99"/>
      <c r="B160" s="90"/>
      <c r="C160" s="90"/>
      <c r="D160" s="90"/>
      <c r="E160" s="84"/>
      <c r="F160" s="87"/>
      <c r="G160" s="310"/>
      <c r="H160" s="310"/>
    </row>
    <row r="161" spans="1:8" ht="14.25" hidden="1" thickBot="1" thickTop="1">
      <c r="A161" s="99"/>
      <c r="B161" s="90"/>
      <c r="C161" s="90"/>
      <c r="D161" s="90"/>
      <c r="E161" s="84"/>
      <c r="F161" s="87"/>
      <c r="G161" s="310"/>
      <c r="H161" s="87"/>
    </row>
    <row r="162" spans="1:8" ht="14.25" hidden="1" thickBot="1" thickTop="1">
      <c r="A162" s="99"/>
      <c r="B162" s="90"/>
      <c r="C162" s="90"/>
      <c r="D162" s="90"/>
      <c r="E162" s="84"/>
      <c r="F162" s="87"/>
      <c r="G162" s="310"/>
      <c r="H162" s="87"/>
    </row>
    <row r="163" spans="1:8" ht="14.25" hidden="1" thickBot="1" thickTop="1">
      <c r="A163" s="99"/>
      <c r="B163" s="90"/>
      <c r="C163" s="90"/>
      <c r="D163" s="90"/>
      <c r="E163" s="84"/>
      <c r="F163" s="87"/>
      <c r="G163" s="310"/>
      <c r="H163" s="87"/>
    </row>
    <row r="164" spans="1:8" ht="14.25" hidden="1" thickBot="1" thickTop="1">
      <c r="A164" s="99"/>
      <c r="B164" s="90"/>
      <c r="C164" s="90"/>
      <c r="D164" s="90"/>
      <c r="E164" s="84"/>
      <c r="F164" s="87"/>
      <c r="G164" s="310"/>
      <c r="H164" s="87"/>
    </row>
    <row r="165" spans="1:8" ht="14.25" hidden="1" thickBot="1" thickTop="1">
      <c r="A165" s="99"/>
      <c r="B165" s="90"/>
      <c r="C165" s="90"/>
      <c r="D165" s="90"/>
      <c r="E165" s="84"/>
      <c r="F165" s="87"/>
      <c r="G165" s="310"/>
      <c r="H165" s="87"/>
    </row>
    <row r="166" spans="1:8" ht="14.25" hidden="1" thickBot="1" thickTop="1">
      <c r="A166" s="99"/>
      <c r="B166" s="90"/>
      <c r="C166" s="90"/>
      <c r="D166" s="90"/>
      <c r="E166" s="84"/>
      <c r="F166" s="87"/>
      <c r="G166" s="310"/>
      <c r="H166" s="87"/>
    </row>
    <row r="167" spans="1:8" ht="14.25" thickBot="1" thickTop="1">
      <c r="A167" s="99"/>
      <c r="B167" s="90"/>
      <c r="C167" s="90"/>
      <c r="D167" s="90"/>
      <c r="E167" s="84" t="s">
        <v>442</v>
      </c>
      <c r="F167" s="87">
        <v>300</v>
      </c>
      <c r="G167" s="87">
        <v>796</v>
      </c>
      <c r="H167" s="87">
        <v>49</v>
      </c>
    </row>
    <row r="168" spans="1:8" ht="14.25" thickBot="1" thickTop="1">
      <c r="A168" s="99"/>
      <c r="B168" s="90"/>
      <c r="C168" s="90"/>
      <c r="D168" s="90"/>
      <c r="E168" s="84" t="s">
        <v>248</v>
      </c>
      <c r="F168" s="87"/>
      <c r="G168" s="310"/>
      <c r="H168" s="87"/>
    </row>
    <row r="169" spans="1:8" ht="14.25" thickBot="1" thickTop="1">
      <c r="A169" s="99"/>
      <c r="B169" s="90"/>
      <c r="C169" s="90"/>
      <c r="D169" s="90"/>
      <c r="E169" s="84" t="s">
        <v>443</v>
      </c>
      <c r="F169" s="87">
        <v>240</v>
      </c>
      <c r="G169" s="310">
        <v>240</v>
      </c>
      <c r="H169" s="87">
        <v>77</v>
      </c>
    </row>
    <row r="170" spans="1:8" ht="14.25" thickBot="1" thickTop="1">
      <c r="A170" s="99"/>
      <c r="B170" s="90"/>
      <c r="C170" s="90"/>
      <c r="D170" s="90"/>
      <c r="E170" s="84" t="s">
        <v>444</v>
      </c>
      <c r="F170" s="87">
        <v>135</v>
      </c>
      <c r="G170" s="310">
        <v>300</v>
      </c>
      <c r="H170" s="87">
        <v>132</v>
      </c>
    </row>
    <row r="171" spans="1:8" ht="14.25" thickBot="1" thickTop="1">
      <c r="A171" s="99"/>
      <c r="B171" s="90"/>
      <c r="C171" s="90"/>
      <c r="D171" s="90"/>
      <c r="E171" s="84" t="s">
        <v>251</v>
      </c>
      <c r="F171" s="87">
        <v>100</v>
      </c>
      <c r="G171" s="310">
        <v>150</v>
      </c>
      <c r="H171" s="87">
        <v>150</v>
      </c>
    </row>
    <row r="172" spans="1:8" ht="14.25" thickBot="1" thickTop="1">
      <c r="A172" s="99"/>
      <c r="B172" s="90"/>
      <c r="C172" s="90"/>
      <c r="D172" s="90"/>
      <c r="E172" s="84" t="s">
        <v>445</v>
      </c>
      <c r="F172" s="87">
        <v>100</v>
      </c>
      <c r="G172" s="310">
        <v>191</v>
      </c>
      <c r="H172" s="87">
        <v>216</v>
      </c>
    </row>
    <row r="173" spans="1:8" ht="14.25" thickBot="1" thickTop="1">
      <c r="A173" s="99"/>
      <c r="B173" s="90"/>
      <c r="C173" s="90"/>
      <c r="D173" s="90"/>
      <c r="E173" s="84" t="s">
        <v>446</v>
      </c>
      <c r="F173" s="87">
        <v>49</v>
      </c>
      <c r="G173" s="310">
        <v>80</v>
      </c>
      <c r="H173" s="87">
        <v>76</v>
      </c>
    </row>
    <row r="174" spans="1:8" ht="14.25" thickBot="1" thickTop="1">
      <c r="A174" s="83"/>
      <c r="B174" s="89">
        <v>4</v>
      </c>
      <c r="C174" s="90"/>
      <c r="D174" s="90"/>
      <c r="E174" s="84" t="s">
        <v>133</v>
      </c>
      <c r="F174" s="87"/>
      <c r="G174" s="310">
        <v>10</v>
      </c>
      <c r="H174" s="87">
        <v>8</v>
      </c>
    </row>
    <row r="175" spans="1:8" ht="14.25" hidden="1" thickBot="1" thickTop="1">
      <c r="A175" s="99"/>
      <c r="B175" s="90"/>
      <c r="C175" s="90"/>
      <c r="D175" s="90"/>
      <c r="E175" s="84"/>
      <c r="F175" s="87"/>
      <c r="G175" s="310"/>
      <c r="H175" s="87"/>
    </row>
    <row r="176" spans="1:8" ht="14.25" hidden="1" thickBot="1" thickTop="1">
      <c r="A176" s="99"/>
      <c r="B176" s="90"/>
      <c r="C176" s="90"/>
      <c r="D176" s="90"/>
      <c r="E176" s="84"/>
      <c r="F176" s="87"/>
      <c r="G176" s="310"/>
      <c r="H176" s="87"/>
    </row>
    <row r="177" spans="1:8" ht="14.25" hidden="1" thickBot="1" thickTop="1">
      <c r="A177" s="99"/>
      <c r="B177" s="90"/>
      <c r="C177" s="90"/>
      <c r="D177" s="90"/>
      <c r="E177" s="84"/>
      <c r="F177" s="87"/>
      <c r="G177" s="310"/>
      <c r="H177" s="87"/>
    </row>
    <row r="178" spans="1:8" ht="14.25" hidden="1" thickBot="1" thickTop="1">
      <c r="A178" s="99"/>
      <c r="B178" s="90"/>
      <c r="C178" s="90"/>
      <c r="D178" s="90"/>
      <c r="E178" s="84"/>
      <c r="F178" s="87"/>
      <c r="G178" s="310"/>
      <c r="H178" s="87"/>
    </row>
    <row r="179" spans="1:8" ht="14.25" hidden="1" thickBot="1" thickTop="1">
      <c r="A179" s="99"/>
      <c r="B179" s="90"/>
      <c r="C179" s="90"/>
      <c r="D179" s="90"/>
      <c r="E179" s="84"/>
      <c r="F179" s="87"/>
      <c r="G179" s="310"/>
      <c r="H179" s="87"/>
    </row>
    <row r="180" spans="1:8" ht="14.25" hidden="1" thickBot="1" thickTop="1">
      <c r="A180" s="99"/>
      <c r="B180" s="90"/>
      <c r="C180" s="90"/>
      <c r="D180" s="90"/>
      <c r="E180" s="84"/>
      <c r="F180" s="87"/>
      <c r="G180" s="310"/>
      <c r="H180" s="87"/>
    </row>
    <row r="181" spans="1:8" ht="14.25" hidden="1" thickBot="1" thickTop="1">
      <c r="A181" s="99"/>
      <c r="B181" s="90"/>
      <c r="C181" s="90"/>
      <c r="D181" s="90"/>
      <c r="E181" s="84"/>
      <c r="F181" s="87"/>
      <c r="G181" s="310"/>
      <c r="H181" s="87"/>
    </row>
    <row r="182" spans="1:8" ht="14.25" hidden="1" thickBot="1" thickTop="1">
      <c r="A182" s="99"/>
      <c r="B182" s="90"/>
      <c r="C182" s="90"/>
      <c r="D182" s="90"/>
      <c r="E182" s="84"/>
      <c r="F182" s="87"/>
      <c r="G182" s="310"/>
      <c r="H182" s="87"/>
    </row>
    <row r="183" spans="1:8" ht="24" hidden="1" thickBot="1" thickTop="1">
      <c r="A183" s="78" t="s">
        <v>245</v>
      </c>
      <c r="B183" s="103"/>
      <c r="C183" s="104"/>
      <c r="D183" s="103"/>
      <c r="E183" s="105"/>
      <c r="F183" s="106"/>
      <c r="G183" s="571"/>
      <c r="H183" s="106"/>
    </row>
    <row r="184" spans="1:8" ht="14.25" hidden="1" thickBot="1" thickTop="1">
      <c r="A184" s="99"/>
      <c r="B184" s="90"/>
      <c r="C184" s="90"/>
      <c r="D184" s="90"/>
      <c r="E184" s="113"/>
      <c r="F184" s="87"/>
      <c r="G184" s="310"/>
      <c r="H184" s="87"/>
    </row>
    <row r="185" spans="1:8" ht="14.25" hidden="1" thickBot="1" thickTop="1">
      <c r="A185" s="99"/>
      <c r="B185" s="90"/>
      <c r="C185" s="90"/>
      <c r="D185" s="90"/>
      <c r="E185" s="84"/>
      <c r="F185" s="87"/>
      <c r="G185" s="310"/>
      <c r="H185" s="310"/>
    </row>
    <row r="186" spans="1:8" ht="14.25" hidden="1" thickBot="1" thickTop="1">
      <c r="A186" s="99"/>
      <c r="B186" s="90"/>
      <c r="C186" s="90"/>
      <c r="D186" s="90"/>
      <c r="E186" s="84"/>
      <c r="F186" s="87"/>
      <c r="G186" s="310"/>
      <c r="H186" s="87"/>
    </row>
    <row r="187" spans="1:8" ht="14.25" hidden="1" thickBot="1" thickTop="1">
      <c r="A187" s="99"/>
      <c r="B187" s="90"/>
      <c r="C187" s="90"/>
      <c r="D187" s="90"/>
      <c r="E187" s="84"/>
      <c r="F187" s="87"/>
      <c r="G187" s="310"/>
      <c r="H187" s="87"/>
    </row>
    <row r="188" spans="1:8" ht="14.25" hidden="1" thickBot="1" thickTop="1">
      <c r="A188" s="99"/>
      <c r="B188" s="90"/>
      <c r="C188" s="90"/>
      <c r="D188" s="90"/>
      <c r="E188" s="84"/>
      <c r="F188" s="87"/>
      <c r="G188" s="310"/>
      <c r="H188" s="87"/>
    </row>
    <row r="189" spans="1:8" ht="14.25" hidden="1" thickBot="1" thickTop="1">
      <c r="A189" s="99"/>
      <c r="B189" s="90"/>
      <c r="C189" s="90"/>
      <c r="D189" s="90"/>
      <c r="E189" s="84"/>
      <c r="F189" s="87"/>
      <c r="G189" s="310"/>
      <c r="H189" s="87"/>
    </row>
    <row r="190" spans="1:8" ht="14.25" hidden="1" thickBot="1" thickTop="1">
      <c r="A190" s="99"/>
      <c r="B190" s="90"/>
      <c r="C190" s="90"/>
      <c r="D190" s="90"/>
      <c r="E190" s="84"/>
      <c r="F190" s="87"/>
      <c r="G190" s="310"/>
      <c r="H190" s="87"/>
    </row>
    <row r="191" spans="1:8" ht="14.25" hidden="1" thickBot="1" thickTop="1">
      <c r="A191" s="99"/>
      <c r="B191" s="90"/>
      <c r="C191" s="90"/>
      <c r="D191" s="90"/>
      <c r="E191" s="84"/>
      <c r="F191" s="87"/>
      <c r="G191" s="310"/>
      <c r="H191" s="87"/>
    </row>
    <row r="192" spans="1:8" ht="14.25" hidden="1" thickBot="1" thickTop="1">
      <c r="A192" s="99"/>
      <c r="B192" s="90"/>
      <c r="C192" s="90"/>
      <c r="D192" s="90"/>
      <c r="E192" s="84"/>
      <c r="F192" s="87"/>
      <c r="G192" s="310"/>
      <c r="H192" s="87"/>
    </row>
    <row r="193" spans="1:8" ht="14.25" thickBot="1" thickTop="1">
      <c r="A193" s="83"/>
      <c r="B193" s="89">
        <v>5</v>
      </c>
      <c r="C193" s="90"/>
      <c r="D193" s="90"/>
      <c r="E193" s="84" t="s">
        <v>144</v>
      </c>
      <c r="F193" s="87">
        <v>400</v>
      </c>
      <c r="G193" s="310">
        <v>501</v>
      </c>
      <c r="H193" s="87">
        <v>500</v>
      </c>
    </row>
    <row r="194" spans="1:8" ht="14.25" hidden="1" thickBot="1" thickTop="1">
      <c r="A194" s="99"/>
      <c r="B194" s="90"/>
      <c r="C194" s="90"/>
      <c r="D194" s="90"/>
      <c r="E194" s="84"/>
      <c r="F194" s="87"/>
      <c r="G194" s="310"/>
      <c r="H194" s="87"/>
    </row>
    <row r="195" spans="1:8" ht="14.25" hidden="1" thickBot="1" thickTop="1">
      <c r="A195" s="99"/>
      <c r="B195" s="90"/>
      <c r="C195" s="90"/>
      <c r="D195" s="90"/>
      <c r="E195" s="84"/>
      <c r="F195" s="87"/>
      <c r="G195" s="310"/>
      <c r="H195" s="87"/>
    </row>
    <row r="196" spans="1:8" ht="14.25" hidden="1" thickBot="1" thickTop="1">
      <c r="A196" s="99"/>
      <c r="B196" s="90"/>
      <c r="C196" s="90"/>
      <c r="D196" s="90"/>
      <c r="E196" s="84"/>
      <c r="F196" s="87"/>
      <c r="G196" s="310"/>
      <c r="H196" s="87"/>
    </row>
    <row r="197" spans="1:8" ht="14.25" hidden="1" thickBot="1" thickTop="1">
      <c r="A197" s="99"/>
      <c r="B197" s="90"/>
      <c r="C197" s="90"/>
      <c r="D197" s="90"/>
      <c r="E197" s="84"/>
      <c r="F197" s="87"/>
      <c r="G197" s="310"/>
      <c r="H197" s="87"/>
    </row>
    <row r="198" spans="1:8" ht="14.25" hidden="1" thickBot="1" thickTop="1">
      <c r="A198" s="99"/>
      <c r="B198" s="90"/>
      <c r="C198" s="90"/>
      <c r="D198" s="90"/>
      <c r="E198" s="84"/>
      <c r="F198" s="87"/>
      <c r="G198" s="310"/>
      <c r="H198" s="87"/>
    </row>
    <row r="199" spans="1:8" ht="14.25" hidden="1" thickBot="1" thickTop="1">
      <c r="A199" s="99"/>
      <c r="B199" s="90"/>
      <c r="C199" s="90"/>
      <c r="D199" s="90"/>
      <c r="E199" s="84"/>
      <c r="F199" s="87"/>
      <c r="G199" s="310"/>
      <c r="H199" s="87"/>
    </row>
    <row r="200" spans="1:8" ht="14.25" hidden="1" thickBot="1" thickTop="1">
      <c r="A200" s="99"/>
      <c r="B200" s="90"/>
      <c r="C200" s="90"/>
      <c r="D200" s="90"/>
      <c r="E200" s="114"/>
      <c r="F200" s="612"/>
      <c r="G200" s="622"/>
      <c r="H200" s="612"/>
    </row>
    <row r="201" spans="1:8" ht="14.25" hidden="1" thickBot="1" thickTop="1">
      <c r="A201" s="99"/>
      <c r="B201" s="90"/>
      <c r="C201" s="90"/>
      <c r="D201" s="90"/>
      <c r="E201" s="114"/>
      <c r="F201" s="612"/>
      <c r="G201" s="622"/>
      <c r="H201" s="612"/>
    </row>
    <row r="202" spans="1:8" ht="14.25" hidden="1" thickBot="1" thickTop="1">
      <c r="A202" s="99"/>
      <c r="B202" s="90"/>
      <c r="C202" s="90"/>
      <c r="D202" s="90"/>
      <c r="E202" s="114"/>
      <c r="F202" s="612"/>
      <c r="G202" s="622"/>
      <c r="H202" s="612"/>
    </row>
    <row r="203" spans="1:8" ht="14.25" hidden="1" thickBot="1" thickTop="1">
      <c r="A203" s="99"/>
      <c r="B203" s="90"/>
      <c r="C203" s="90"/>
      <c r="D203" s="90"/>
      <c r="E203" s="114"/>
      <c r="F203" s="612"/>
      <c r="G203" s="622"/>
      <c r="H203" s="612"/>
    </row>
    <row r="204" spans="1:8" ht="14.25" hidden="1" thickBot="1" thickTop="1">
      <c r="A204" s="99"/>
      <c r="B204" s="90"/>
      <c r="C204" s="90"/>
      <c r="D204" s="90"/>
      <c r="E204" s="114"/>
      <c r="F204" s="612"/>
      <c r="G204" s="622"/>
      <c r="H204" s="612"/>
    </row>
    <row r="205" spans="1:8" ht="14.25" hidden="1" thickBot="1" thickTop="1">
      <c r="A205" s="99"/>
      <c r="B205" s="90"/>
      <c r="C205" s="90"/>
      <c r="D205" s="90"/>
      <c r="E205" s="114"/>
      <c r="F205" s="612"/>
      <c r="G205" s="622"/>
      <c r="H205" s="612"/>
    </row>
    <row r="206" spans="1:8" ht="14.25" hidden="1" thickBot="1" thickTop="1">
      <c r="A206" s="99"/>
      <c r="B206" s="90"/>
      <c r="C206" s="90"/>
      <c r="D206" s="90"/>
      <c r="E206" s="114"/>
      <c r="F206" s="612"/>
      <c r="G206" s="622"/>
      <c r="H206" s="612"/>
    </row>
    <row r="207" spans="1:8" ht="14.25" hidden="1" thickBot="1" thickTop="1">
      <c r="A207" s="99"/>
      <c r="B207" s="90"/>
      <c r="C207" s="90"/>
      <c r="D207" s="90"/>
      <c r="E207" s="114"/>
      <c r="F207" s="612"/>
      <c r="G207" s="622"/>
      <c r="H207" s="612"/>
    </row>
    <row r="208" spans="1:8" ht="14.25" hidden="1" thickBot="1" thickTop="1">
      <c r="A208" s="99"/>
      <c r="B208" s="90"/>
      <c r="C208" s="90"/>
      <c r="D208" s="90"/>
      <c r="E208" s="114"/>
      <c r="F208" s="612"/>
      <c r="G208" s="622"/>
      <c r="H208" s="612"/>
    </row>
    <row r="209" spans="1:8" ht="14.25" hidden="1" thickBot="1" thickTop="1">
      <c r="A209" s="99"/>
      <c r="B209" s="90"/>
      <c r="C209" s="90"/>
      <c r="D209" s="90"/>
      <c r="E209" s="114"/>
      <c r="F209" s="612"/>
      <c r="G209" s="622"/>
      <c r="H209" s="612"/>
    </row>
    <row r="210" spans="1:8" ht="14.25" hidden="1" thickBot="1" thickTop="1">
      <c r="A210" s="99"/>
      <c r="B210" s="90"/>
      <c r="C210" s="90"/>
      <c r="D210" s="90"/>
      <c r="E210" s="114"/>
      <c r="F210" s="612"/>
      <c r="G210" s="622"/>
      <c r="H210" s="612"/>
    </row>
    <row r="211" spans="1:8" ht="14.25" hidden="1" thickBot="1" thickTop="1">
      <c r="A211" s="99"/>
      <c r="B211" s="90"/>
      <c r="C211" s="90"/>
      <c r="D211" s="90"/>
      <c r="E211" s="114"/>
      <c r="F211" s="612"/>
      <c r="G211" s="622"/>
      <c r="H211" s="612"/>
    </row>
    <row r="212" spans="1:8" ht="14.25" hidden="1" thickBot="1" thickTop="1">
      <c r="A212" s="99"/>
      <c r="B212" s="90"/>
      <c r="C212" s="90"/>
      <c r="D212" s="90"/>
      <c r="E212" s="114"/>
      <c r="F212" s="612"/>
      <c r="G212" s="622"/>
      <c r="H212" s="612"/>
    </row>
    <row r="213" spans="1:8" ht="14.25" hidden="1" thickBot="1" thickTop="1">
      <c r="A213" s="99"/>
      <c r="B213" s="90"/>
      <c r="C213" s="90"/>
      <c r="D213" s="90"/>
      <c r="E213" s="114"/>
      <c r="F213" s="612"/>
      <c r="G213" s="622"/>
      <c r="H213" s="612"/>
    </row>
    <row r="214" spans="1:8" ht="14.25" hidden="1" thickBot="1" thickTop="1">
      <c r="A214" s="99"/>
      <c r="B214" s="90"/>
      <c r="C214" s="90"/>
      <c r="D214" s="90"/>
      <c r="E214" s="114"/>
      <c r="F214" s="612"/>
      <c r="G214" s="622"/>
      <c r="H214" s="612"/>
    </row>
    <row r="215" spans="1:8" ht="14.25" hidden="1" thickBot="1" thickTop="1">
      <c r="A215" s="99"/>
      <c r="B215" s="90"/>
      <c r="C215" s="90"/>
      <c r="D215" s="90"/>
      <c r="E215" s="114"/>
      <c r="F215" s="612"/>
      <c r="G215" s="622"/>
      <c r="H215" s="612"/>
    </row>
    <row r="216" spans="1:8" ht="14.25" hidden="1" thickBot="1" thickTop="1">
      <c r="A216" s="99"/>
      <c r="B216" s="90"/>
      <c r="C216" s="90"/>
      <c r="D216" s="90"/>
      <c r="E216" s="84"/>
      <c r="F216" s="87"/>
      <c r="G216" s="310"/>
      <c r="H216" s="87"/>
    </row>
    <row r="217" spans="1:8" ht="14.25" hidden="1" thickBot="1" thickTop="1">
      <c r="A217" s="99"/>
      <c r="B217" s="90"/>
      <c r="C217" s="90"/>
      <c r="D217" s="90"/>
      <c r="E217" s="84"/>
      <c r="F217" s="87"/>
      <c r="G217" s="310"/>
      <c r="H217" s="87"/>
    </row>
    <row r="218" spans="1:8" ht="14.25" hidden="1" thickBot="1" thickTop="1">
      <c r="A218" s="99"/>
      <c r="B218" s="90"/>
      <c r="C218" s="90"/>
      <c r="D218" s="90"/>
      <c r="E218" s="84"/>
      <c r="F218" s="87"/>
      <c r="G218" s="310"/>
      <c r="H218" s="87"/>
    </row>
    <row r="219" spans="1:8" ht="14.25" hidden="1" thickBot="1" thickTop="1">
      <c r="A219" s="99"/>
      <c r="B219" s="90"/>
      <c r="C219" s="90">
        <v>1</v>
      </c>
      <c r="D219" s="90"/>
      <c r="E219" s="84"/>
      <c r="F219" s="87"/>
      <c r="G219" s="310"/>
      <c r="H219" s="310"/>
    </row>
    <row r="220" spans="1:8" ht="14.25" hidden="1" thickBot="1" thickTop="1">
      <c r="A220" s="99"/>
      <c r="B220" s="90"/>
      <c r="C220" s="90">
        <v>2</v>
      </c>
      <c r="D220" s="90"/>
      <c r="E220" s="84"/>
      <c r="F220" s="87"/>
      <c r="G220" s="310"/>
      <c r="H220" s="310"/>
    </row>
    <row r="221" spans="1:8" ht="14.25" hidden="1" thickBot="1" thickTop="1">
      <c r="A221" s="99"/>
      <c r="B221" s="90"/>
      <c r="C221" s="90">
        <v>3</v>
      </c>
      <c r="D221" s="90"/>
      <c r="E221" s="84"/>
      <c r="F221" s="87"/>
      <c r="G221" s="310"/>
      <c r="H221" s="310"/>
    </row>
    <row r="222" spans="1:8" ht="14.25" hidden="1" thickBot="1" thickTop="1">
      <c r="A222" s="99"/>
      <c r="B222" s="90"/>
      <c r="C222" s="90">
        <v>4</v>
      </c>
      <c r="D222" s="90"/>
      <c r="E222" s="84"/>
      <c r="F222" s="87"/>
      <c r="G222" s="310"/>
      <c r="H222" s="310"/>
    </row>
    <row r="223" spans="1:8" ht="14.25" thickBot="1" thickTop="1">
      <c r="A223" s="83"/>
      <c r="B223" s="89">
        <v>6</v>
      </c>
      <c r="C223" s="90"/>
      <c r="D223" s="90"/>
      <c r="E223" s="84" t="s">
        <v>254</v>
      </c>
      <c r="F223" s="87"/>
      <c r="G223" s="310"/>
      <c r="H223" s="87"/>
    </row>
    <row r="224" spans="1:8" ht="14.25" hidden="1" thickBot="1" thickTop="1">
      <c r="A224" s="99"/>
      <c r="B224" s="90"/>
      <c r="C224" s="90"/>
      <c r="D224" s="90"/>
      <c r="E224" s="84"/>
      <c r="F224" s="87"/>
      <c r="G224" s="310"/>
      <c r="H224" s="87"/>
    </row>
    <row r="225" spans="1:8" ht="14.25" hidden="1" thickBot="1" thickTop="1">
      <c r="A225" s="99"/>
      <c r="B225" s="90"/>
      <c r="C225" s="90"/>
      <c r="D225" s="90"/>
      <c r="E225" s="84"/>
      <c r="F225" s="87"/>
      <c r="G225" s="310"/>
      <c r="H225" s="87"/>
    </row>
    <row r="226" spans="1:8" ht="14.25" hidden="1" thickBot="1" thickTop="1">
      <c r="A226" s="99"/>
      <c r="B226" s="90"/>
      <c r="C226" s="90"/>
      <c r="D226" s="90"/>
      <c r="E226" s="84"/>
      <c r="F226" s="87"/>
      <c r="G226" s="310"/>
      <c r="H226" s="87"/>
    </row>
    <row r="227" spans="1:8" ht="14.25" hidden="1" thickBot="1" thickTop="1">
      <c r="A227" s="99"/>
      <c r="B227" s="90"/>
      <c r="C227" s="90"/>
      <c r="D227" s="90"/>
      <c r="E227" s="84"/>
      <c r="F227" s="87"/>
      <c r="G227" s="310"/>
      <c r="H227" s="87"/>
    </row>
    <row r="228" spans="1:8" ht="14.25" thickBot="1" thickTop="1">
      <c r="A228" s="83"/>
      <c r="B228" s="89">
        <v>7</v>
      </c>
      <c r="C228" s="90"/>
      <c r="D228" s="90"/>
      <c r="E228" s="109" t="s">
        <v>52</v>
      </c>
      <c r="F228" s="111"/>
      <c r="G228" s="311"/>
      <c r="H228" s="111"/>
    </row>
    <row r="229" spans="1:8" ht="14.25" hidden="1" thickBot="1" thickTop="1">
      <c r="A229" s="99"/>
      <c r="B229" s="90"/>
      <c r="C229" s="90"/>
      <c r="D229" s="90"/>
      <c r="E229" s="84"/>
      <c r="F229" s="87"/>
      <c r="G229" s="87"/>
      <c r="H229" s="87"/>
    </row>
    <row r="230" spans="1:8" ht="14.25" hidden="1" thickBot="1" thickTop="1">
      <c r="A230" s="99"/>
      <c r="B230" s="90"/>
      <c r="C230" s="90"/>
      <c r="D230" s="90"/>
      <c r="E230" s="84"/>
      <c r="F230" s="87"/>
      <c r="G230" s="310"/>
      <c r="H230" s="310"/>
    </row>
    <row r="231" spans="1:8" ht="14.25" thickBot="1" thickTop="1">
      <c r="A231" s="83"/>
      <c r="B231" s="89">
        <v>8</v>
      </c>
      <c r="C231" s="90"/>
      <c r="D231" s="90"/>
      <c r="E231" s="109" t="s">
        <v>154</v>
      </c>
      <c r="F231" s="111">
        <v>560</v>
      </c>
      <c r="G231" s="111"/>
      <c r="H231" s="111"/>
    </row>
    <row r="232" spans="1:8" ht="14.25" thickBot="1" thickTop="1">
      <c r="A232" s="99"/>
      <c r="B232" s="83"/>
      <c r="C232" s="83"/>
      <c r="D232" s="83"/>
      <c r="E232" s="84"/>
      <c r="F232" s="87"/>
      <c r="G232" s="87"/>
      <c r="H232" s="87"/>
    </row>
    <row r="233" spans="1:8" ht="27.75" customHeight="1" thickBot="1" thickTop="1">
      <c r="A233" s="115">
        <v>2</v>
      </c>
      <c r="B233" s="115"/>
      <c r="C233" s="115"/>
      <c r="D233" s="115"/>
      <c r="E233" s="97" t="s">
        <v>260</v>
      </c>
      <c r="F233" s="613">
        <f>F15+F16+F89+F174+F193+F223+F228+F231</f>
        <v>1884</v>
      </c>
      <c r="G233" s="613">
        <f>G15+G16+G89+G174+G193+G223+G228+G231</f>
        <v>2297</v>
      </c>
      <c r="H233" s="613">
        <f>H15+H16+H89+H174+H193+H223+H228+H231</f>
        <v>1236</v>
      </c>
    </row>
    <row r="234" ht="13.5" thickTop="1"/>
    <row r="236" ht="12.75">
      <c r="E236" s="116"/>
    </row>
  </sheetData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&amp;C&amp;"Arial,Félkövér"&amp;12Német Kisebbségi Önkormányzat&amp;R10. számú melléklet a
4/2011.(IV.1.)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E26"/>
    </sheetView>
  </sheetViews>
  <sheetFormatPr defaultColWidth="9.140625" defaultRowHeight="12.75"/>
  <cols>
    <col min="1" max="1" width="53.421875" style="0" customWidth="1"/>
    <col min="2" max="2" width="18.140625" style="0" customWidth="1"/>
    <col min="3" max="3" width="17.8515625" style="0" customWidth="1"/>
    <col min="4" max="4" width="18.00390625" style="0" customWidth="1"/>
    <col min="5" max="5" width="18.421875" style="0" customWidth="1"/>
  </cols>
  <sheetData>
    <row r="1" ht="12.75">
      <c r="E1" s="624" t="s">
        <v>461</v>
      </c>
    </row>
    <row r="2" spans="2:6" ht="25.5">
      <c r="B2" s="625" t="s">
        <v>462</v>
      </c>
      <c r="C2" s="623" t="s">
        <v>463</v>
      </c>
      <c r="D2" s="623" t="s">
        <v>464</v>
      </c>
      <c r="E2" s="623" t="s">
        <v>482</v>
      </c>
      <c r="F2" s="455"/>
    </row>
    <row r="3" spans="1:6" ht="15">
      <c r="A3" s="626" t="s">
        <v>465</v>
      </c>
      <c r="B3" s="627">
        <v>137883</v>
      </c>
      <c r="C3" s="627">
        <v>138031</v>
      </c>
      <c r="D3" s="627">
        <v>155866</v>
      </c>
      <c r="E3" s="628">
        <v>168781</v>
      </c>
      <c r="F3" s="628"/>
    </row>
    <row r="4" spans="1:6" ht="15">
      <c r="A4" s="626" t="s">
        <v>466</v>
      </c>
      <c r="B4" s="627">
        <v>142680</v>
      </c>
      <c r="C4" s="627">
        <v>155436</v>
      </c>
      <c r="D4" s="627">
        <v>154659</v>
      </c>
      <c r="E4" s="628">
        <v>149225</v>
      </c>
      <c r="F4" s="628"/>
    </row>
    <row r="5" spans="1:6" ht="15">
      <c r="A5" s="626" t="s">
        <v>467</v>
      </c>
      <c r="B5" s="627">
        <v>1205</v>
      </c>
      <c r="C5" s="627">
        <v>1205</v>
      </c>
      <c r="D5" s="627">
        <v>1205</v>
      </c>
      <c r="E5" s="628">
        <v>6205</v>
      </c>
      <c r="F5" s="628"/>
    </row>
    <row r="6" spans="1:6" ht="15">
      <c r="A6" s="626" t="s">
        <v>468</v>
      </c>
      <c r="B6" s="627">
        <v>142154</v>
      </c>
      <c r="C6" s="627">
        <v>142057</v>
      </c>
      <c r="D6" s="627">
        <v>142906</v>
      </c>
      <c r="E6" s="628">
        <v>147123</v>
      </c>
      <c r="F6" s="628"/>
    </row>
    <row r="7" spans="1:6" ht="15">
      <c r="A7" s="626" t="s">
        <v>469</v>
      </c>
      <c r="B7" s="627">
        <v>300</v>
      </c>
      <c r="C7" s="627">
        <v>300</v>
      </c>
      <c r="D7" s="627">
        <v>300</v>
      </c>
      <c r="E7" s="628">
        <v>6000</v>
      </c>
      <c r="F7" s="628"/>
    </row>
    <row r="8" spans="1:6" ht="16.5" customHeight="1">
      <c r="A8" s="629" t="s">
        <v>470</v>
      </c>
      <c r="B8" s="627">
        <v>0</v>
      </c>
      <c r="C8" s="627">
        <v>0</v>
      </c>
      <c r="D8" s="627">
        <v>0</v>
      </c>
      <c r="E8" s="630"/>
      <c r="F8" s="630"/>
    </row>
    <row r="9" spans="1:6" ht="15">
      <c r="A9" s="626" t="s">
        <v>471</v>
      </c>
      <c r="B9" s="627">
        <v>54649</v>
      </c>
      <c r="C9" s="627">
        <v>54649</v>
      </c>
      <c r="D9" s="627">
        <v>37698</v>
      </c>
      <c r="E9" s="628">
        <v>42514</v>
      </c>
      <c r="F9" s="628"/>
    </row>
    <row r="10" spans="1:6" ht="15">
      <c r="A10" s="626" t="s">
        <v>472</v>
      </c>
      <c r="B10" s="627">
        <v>2208</v>
      </c>
      <c r="C10" s="627">
        <v>2208</v>
      </c>
      <c r="D10" s="627">
        <v>2208</v>
      </c>
      <c r="E10" s="628">
        <v>2208</v>
      </c>
      <c r="F10" s="628"/>
    </row>
    <row r="11" spans="1:6" ht="15.75">
      <c r="A11" s="75" t="s">
        <v>473</v>
      </c>
      <c r="B11" s="631">
        <f>B3+B4+B5+B6+B7+B8+B9+B10</f>
        <v>481079</v>
      </c>
      <c r="C11" s="631">
        <f>C3+C4+C5+C6+C7+C8+C9+C10</f>
        <v>493886</v>
      </c>
      <c r="D11" s="631">
        <f>D3+D4+D5+D6+D7+D8+D9+D10</f>
        <v>494842</v>
      </c>
      <c r="E11" s="631">
        <f>E3+E4+E5+E6+E7+E8+E9+E10</f>
        <v>522056</v>
      </c>
      <c r="F11" s="631"/>
    </row>
    <row r="12" spans="1:6" ht="15.75">
      <c r="A12" s="632"/>
      <c r="B12" s="126"/>
      <c r="C12" s="126"/>
      <c r="D12" s="126"/>
      <c r="E12" s="126"/>
      <c r="F12" s="126"/>
    </row>
    <row r="13" spans="1:6" ht="15">
      <c r="A13" s="626" t="s">
        <v>474</v>
      </c>
      <c r="B13" s="627">
        <v>133791</v>
      </c>
      <c r="C13" s="627">
        <v>141272</v>
      </c>
      <c r="D13" s="627">
        <v>141771</v>
      </c>
      <c r="E13" s="628">
        <v>140820</v>
      </c>
      <c r="F13" s="628"/>
    </row>
    <row r="14" spans="1:6" ht="15">
      <c r="A14" s="626" t="s">
        <v>475</v>
      </c>
      <c r="B14" s="627">
        <v>31555</v>
      </c>
      <c r="C14" s="627">
        <v>33559</v>
      </c>
      <c r="D14" s="627">
        <v>33655</v>
      </c>
      <c r="E14" s="628">
        <v>34158</v>
      </c>
      <c r="F14" s="628"/>
    </row>
    <row r="15" spans="1:6" ht="15">
      <c r="A15" s="626" t="s">
        <v>476</v>
      </c>
      <c r="B15" s="627">
        <v>92403</v>
      </c>
      <c r="C15" s="627">
        <v>93639</v>
      </c>
      <c r="D15" s="627">
        <v>93737</v>
      </c>
      <c r="E15" s="628">
        <v>100233</v>
      </c>
      <c r="F15" s="628"/>
    </row>
    <row r="16" spans="1:6" ht="15">
      <c r="A16" s="626" t="s">
        <v>477</v>
      </c>
      <c r="B16" s="627">
        <v>28876</v>
      </c>
      <c r="C16" s="627">
        <v>30594</v>
      </c>
      <c r="D16" s="627">
        <v>30594</v>
      </c>
      <c r="E16" s="628">
        <v>33400</v>
      </c>
      <c r="F16" s="628"/>
    </row>
    <row r="17" spans="1:6" ht="15">
      <c r="A17" s="626" t="s">
        <v>478</v>
      </c>
      <c r="B17" s="627">
        <v>10910</v>
      </c>
      <c r="C17" s="627">
        <v>10978</v>
      </c>
      <c r="D17" s="627">
        <v>10978</v>
      </c>
      <c r="E17" s="628">
        <v>11179</v>
      </c>
      <c r="F17" s="628"/>
    </row>
    <row r="18" spans="1:6" ht="15">
      <c r="A18" s="626" t="s">
        <v>479</v>
      </c>
      <c r="B18" s="627">
        <v>180524</v>
      </c>
      <c r="C18" s="627">
        <v>180524</v>
      </c>
      <c r="D18" s="627">
        <v>180524</v>
      </c>
      <c r="E18" s="628">
        <v>190266</v>
      </c>
      <c r="F18" s="628"/>
    </row>
    <row r="19" spans="1:6" ht="15">
      <c r="A19" s="626" t="s">
        <v>471</v>
      </c>
      <c r="B19" s="627"/>
      <c r="C19" s="627"/>
      <c r="D19" s="627"/>
      <c r="E19" s="628">
        <v>12000</v>
      </c>
      <c r="F19" s="628"/>
    </row>
    <row r="20" spans="1:6" ht="15">
      <c r="A20" s="626" t="s">
        <v>480</v>
      </c>
      <c r="B20" s="627">
        <v>3020</v>
      </c>
      <c r="C20" s="627">
        <v>3302</v>
      </c>
      <c r="D20" s="627">
        <v>3583</v>
      </c>
      <c r="E20" s="628"/>
      <c r="F20" s="628"/>
    </row>
    <row r="21" spans="1:6" ht="15.75">
      <c r="A21" s="633" t="s">
        <v>481</v>
      </c>
      <c r="B21" s="631">
        <f>B13+B20+B14+B15+B16+B17+B18+B19</f>
        <v>481079</v>
      </c>
      <c r="C21" s="631">
        <f>C13+C20+C14+C15+C16+C17+C18+C19</f>
        <v>493868</v>
      </c>
      <c r="D21" s="631">
        <f>D13+D20+D14+D15+D16+D17+D18+D19</f>
        <v>494842</v>
      </c>
      <c r="E21" s="631">
        <f>E13+E20+E14+E15+E16+E17+E18+E19</f>
        <v>522056</v>
      </c>
      <c r="F21" s="631"/>
    </row>
  </sheetData>
  <printOptions/>
  <pageMargins left="0.7874015748031497" right="0.7874015748031497" top="1.7716535433070868" bottom="0.984251968503937" header="0.5118110236220472" footer="0.5118110236220472"/>
  <pageSetup horizontalDpi="600" verticalDpi="600" orientation="landscape" paperSize="9" r:id="rId1"/>
  <headerFooter alignWithMargins="0">
    <oddHeader>&amp;C&amp;"Arial,Félkövér"&amp;12
Önkormányzat összevont előírányzat változásai&amp;R11. számú melléklet a
4/2011.(IV.1.)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1" sqref="B21"/>
    </sheetView>
  </sheetViews>
  <sheetFormatPr defaultColWidth="9.140625" defaultRowHeight="12.75"/>
  <cols>
    <col min="1" max="1" width="44.8515625" style="0" customWidth="1"/>
    <col min="2" max="2" width="17.8515625" style="0" customWidth="1"/>
    <col min="3" max="3" width="19.421875" style="0" customWidth="1"/>
    <col min="4" max="4" width="18.57421875" style="0" customWidth="1"/>
    <col min="5" max="5" width="18.140625" style="0" customWidth="1"/>
  </cols>
  <sheetData>
    <row r="1" ht="12.75">
      <c r="E1" s="624" t="s">
        <v>461</v>
      </c>
    </row>
    <row r="2" spans="2:5" ht="25.5">
      <c r="B2" s="625" t="s">
        <v>462</v>
      </c>
      <c r="C2" s="623" t="s">
        <v>463</v>
      </c>
      <c r="D2" s="623" t="s">
        <v>464</v>
      </c>
      <c r="E2" s="623" t="s">
        <v>482</v>
      </c>
    </row>
    <row r="3" spans="1:5" ht="15">
      <c r="A3" s="626" t="s">
        <v>465</v>
      </c>
      <c r="B3" s="627">
        <v>113033</v>
      </c>
      <c r="C3" s="627">
        <v>113033</v>
      </c>
      <c r="D3" s="627">
        <v>130886</v>
      </c>
      <c r="E3" s="628">
        <v>143666</v>
      </c>
    </row>
    <row r="4" spans="1:5" ht="15">
      <c r="A4" s="626" t="s">
        <v>466</v>
      </c>
      <c r="B4" s="627">
        <v>142680</v>
      </c>
      <c r="C4" s="627">
        <v>155436</v>
      </c>
      <c r="D4" s="627">
        <v>154659</v>
      </c>
      <c r="E4" s="628">
        <v>149225</v>
      </c>
    </row>
    <row r="5" spans="1:5" ht="15">
      <c r="A5" s="626" t="s">
        <v>467</v>
      </c>
      <c r="B5" s="627">
        <v>1205</v>
      </c>
      <c r="C5" s="627">
        <v>1205</v>
      </c>
      <c r="D5" s="627">
        <v>1205</v>
      </c>
      <c r="E5" s="628">
        <v>6205</v>
      </c>
    </row>
    <row r="6" spans="1:5" ht="15">
      <c r="A6" s="626" t="s">
        <v>468</v>
      </c>
      <c r="B6" s="627">
        <v>142154</v>
      </c>
      <c r="C6" s="627">
        <v>141692</v>
      </c>
      <c r="D6" s="627">
        <v>142541</v>
      </c>
      <c r="E6" s="628">
        <v>146421</v>
      </c>
    </row>
    <row r="7" spans="1:5" ht="15">
      <c r="A7" s="626" t="s">
        <v>469</v>
      </c>
      <c r="B7" s="627">
        <v>300</v>
      </c>
      <c r="C7" s="627">
        <v>300</v>
      </c>
      <c r="D7" s="627">
        <v>300</v>
      </c>
      <c r="E7" s="628">
        <v>5800</v>
      </c>
    </row>
    <row r="8" spans="1:5" ht="15.75" customHeight="1">
      <c r="A8" s="629" t="s">
        <v>470</v>
      </c>
      <c r="B8" s="627"/>
      <c r="C8" s="627"/>
      <c r="D8" s="627"/>
      <c r="E8" s="630"/>
    </row>
    <row r="9" spans="1:5" ht="15">
      <c r="A9" s="626" t="s">
        <v>471</v>
      </c>
      <c r="B9" s="627">
        <v>54649</v>
      </c>
      <c r="C9" s="627">
        <v>54649</v>
      </c>
      <c r="D9" s="627">
        <v>37698</v>
      </c>
      <c r="E9" s="628">
        <v>42514</v>
      </c>
    </row>
    <row r="10" spans="1:5" ht="15">
      <c r="A10" s="626" t="s">
        <v>472</v>
      </c>
      <c r="B10" s="627">
        <v>0</v>
      </c>
      <c r="C10" s="627">
        <v>0</v>
      </c>
      <c r="D10" s="627">
        <v>0</v>
      </c>
      <c r="E10" s="628">
        <v>0</v>
      </c>
    </row>
    <row r="11" spans="1:5" ht="15.75">
      <c r="A11" s="75" t="s">
        <v>473</v>
      </c>
      <c r="B11" s="631">
        <f>B3+B4+B5+B6+B7+B8+B9+B10</f>
        <v>454021</v>
      </c>
      <c r="C11" s="631">
        <f>C3+C4+C5+C6+C7+C8+C9+C10</f>
        <v>466315</v>
      </c>
      <c r="D11" s="631">
        <f>D3+D4+D5+D6+D7+D8+D9+D10</f>
        <v>467289</v>
      </c>
      <c r="E11" s="631">
        <f>E3+E4+E5+E6+E7+E8+E9+E10</f>
        <v>493831</v>
      </c>
    </row>
    <row r="12" spans="1:5" ht="15.75">
      <c r="A12" s="632"/>
      <c r="B12" s="126"/>
      <c r="C12" s="126"/>
      <c r="D12" s="126"/>
      <c r="E12" s="126"/>
    </row>
    <row r="13" spans="1:5" ht="15">
      <c r="A13" s="626" t="s">
        <v>474</v>
      </c>
      <c r="B13" s="627">
        <v>53514</v>
      </c>
      <c r="C13" s="627">
        <v>56071</v>
      </c>
      <c r="D13" s="627">
        <v>56445</v>
      </c>
      <c r="E13" s="628">
        <v>55001</v>
      </c>
    </row>
    <row r="14" spans="1:5" ht="15">
      <c r="A14" s="626" t="s">
        <v>475</v>
      </c>
      <c r="B14" s="627">
        <v>13542</v>
      </c>
      <c r="C14" s="627">
        <v>14242</v>
      </c>
      <c r="D14" s="627">
        <v>14338</v>
      </c>
      <c r="E14" s="628">
        <v>13022</v>
      </c>
    </row>
    <row r="15" spans="1:5" ht="15">
      <c r="A15" s="626" t="s">
        <v>476</v>
      </c>
      <c r="B15" s="627">
        <v>43690</v>
      </c>
      <c r="C15" s="627">
        <v>43822</v>
      </c>
      <c r="D15" s="627">
        <v>43921</v>
      </c>
      <c r="E15" s="628">
        <v>47935</v>
      </c>
    </row>
    <row r="16" spans="1:5" ht="15">
      <c r="A16" s="626" t="s">
        <v>477</v>
      </c>
      <c r="B16" s="627">
        <v>27234</v>
      </c>
      <c r="C16" s="627">
        <v>28781</v>
      </c>
      <c r="D16" s="627">
        <v>28781</v>
      </c>
      <c r="E16" s="628">
        <v>31577</v>
      </c>
    </row>
    <row r="17" spans="1:5" ht="15">
      <c r="A17" s="626" t="s">
        <v>478</v>
      </c>
      <c r="B17" s="627">
        <v>10460</v>
      </c>
      <c r="C17" s="627">
        <v>10528</v>
      </c>
      <c r="D17" s="627">
        <v>10528</v>
      </c>
      <c r="E17" s="628">
        <v>10528</v>
      </c>
    </row>
    <row r="18" spans="1:5" ht="15">
      <c r="A18" s="626" t="s">
        <v>479</v>
      </c>
      <c r="B18" s="627">
        <v>180524</v>
      </c>
      <c r="C18" s="627">
        <v>180524</v>
      </c>
      <c r="D18" s="627">
        <v>180524</v>
      </c>
      <c r="E18" s="628">
        <v>189424</v>
      </c>
    </row>
    <row r="19" spans="1:5" ht="15">
      <c r="A19" s="626" t="s">
        <v>471</v>
      </c>
      <c r="B19" s="627">
        <v>0</v>
      </c>
      <c r="C19" s="627">
        <v>0</v>
      </c>
      <c r="D19" s="627">
        <v>0</v>
      </c>
      <c r="E19" s="628">
        <v>12000</v>
      </c>
    </row>
    <row r="20" spans="1:5" ht="15">
      <c r="A20" s="626" t="s">
        <v>480</v>
      </c>
      <c r="B20" s="627">
        <v>2000</v>
      </c>
      <c r="C20" s="627">
        <v>2000</v>
      </c>
      <c r="D20" s="627">
        <v>2000</v>
      </c>
      <c r="E20" s="628">
        <v>0</v>
      </c>
    </row>
    <row r="21" spans="1:5" ht="15">
      <c r="A21" s="626" t="s">
        <v>269</v>
      </c>
      <c r="B21" s="627">
        <v>123056</v>
      </c>
      <c r="C21" s="627">
        <v>130347</v>
      </c>
      <c r="D21" s="627">
        <v>130752</v>
      </c>
      <c r="E21" s="628">
        <v>134344</v>
      </c>
    </row>
    <row r="22" spans="1:5" ht="15.75">
      <c r="A22" s="633" t="s">
        <v>481</v>
      </c>
      <c r="B22" s="631">
        <f>B13+B14+B15+B16+B17+B18+B19+B20+B21</f>
        <v>454020</v>
      </c>
      <c r="C22" s="631">
        <f>C13+C14+C15+C16+C17+C18+C19+C20+C21</f>
        <v>466315</v>
      </c>
      <c r="D22" s="631">
        <f>D13+D14+D15+D16+D17+D18+D19+D20+D21</f>
        <v>467289</v>
      </c>
      <c r="E22" s="631">
        <f>E13+E14+E15+E16+E17+E18+E19+E20+E21</f>
        <v>493831</v>
      </c>
    </row>
  </sheetData>
  <printOptions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&amp;C&amp;"Arial,Félkövér"&amp;12
Polgármesteri Hivatal előírányzat változásai&amp;R12. számú melléklet a
4/2011.(IV.1)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2" sqref="B22"/>
    </sheetView>
  </sheetViews>
  <sheetFormatPr defaultColWidth="9.140625" defaultRowHeight="12.75"/>
  <cols>
    <col min="1" max="1" width="45.57421875" style="0" customWidth="1"/>
    <col min="2" max="2" width="18.140625" style="0" customWidth="1"/>
    <col min="3" max="3" width="18.57421875" style="0" customWidth="1"/>
    <col min="4" max="4" width="18.140625" style="0" customWidth="1"/>
    <col min="5" max="5" width="18.421875" style="0" customWidth="1"/>
  </cols>
  <sheetData>
    <row r="1" ht="12.75">
      <c r="E1" s="624" t="s">
        <v>461</v>
      </c>
    </row>
    <row r="2" spans="2:5" ht="25.5">
      <c r="B2" s="625" t="s">
        <v>462</v>
      </c>
      <c r="C2" s="623" t="s">
        <v>463</v>
      </c>
      <c r="D2" s="623" t="s">
        <v>464</v>
      </c>
      <c r="E2" s="623" t="s">
        <v>482</v>
      </c>
    </row>
    <row r="3" spans="1:5" ht="15">
      <c r="A3" s="626" t="s">
        <v>465</v>
      </c>
      <c r="B3" s="627">
        <v>24850</v>
      </c>
      <c r="C3" s="627">
        <v>24980</v>
      </c>
      <c r="D3" s="627">
        <v>24980</v>
      </c>
      <c r="E3" s="628">
        <v>24980</v>
      </c>
    </row>
    <row r="4" spans="1:5" ht="15">
      <c r="A4" s="626" t="s">
        <v>466</v>
      </c>
      <c r="B4" s="627">
        <v>0</v>
      </c>
      <c r="C4" s="627">
        <v>0</v>
      </c>
      <c r="D4" s="627">
        <v>0</v>
      </c>
      <c r="E4" s="628">
        <v>0</v>
      </c>
    </row>
    <row r="5" spans="1:5" ht="15">
      <c r="A5" s="626" t="s">
        <v>467</v>
      </c>
      <c r="B5" s="627">
        <v>0</v>
      </c>
      <c r="C5" s="627">
        <v>0</v>
      </c>
      <c r="D5" s="627">
        <v>0</v>
      </c>
      <c r="E5" s="628">
        <v>0</v>
      </c>
    </row>
    <row r="6" spans="1:5" ht="15">
      <c r="A6" s="626" t="s">
        <v>468</v>
      </c>
      <c r="B6" s="627">
        <v>0</v>
      </c>
      <c r="C6" s="627">
        <v>365</v>
      </c>
      <c r="D6" s="627">
        <v>365</v>
      </c>
      <c r="E6" s="628">
        <v>662</v>
      </c>
    </row>
    <row r="7" spans="1:5" ht="15">
      <c r="A7" s="626" t="s">
        <v>469</v>
      </c>
      <c r="B7" s="627">
        <v>0</v>
      </c>
      <c r="C7" s="627">
        <v>0</v>
      </c>
      <c r="D7" s="627">
        <v>0</v>
      </c>
      <c r="E7" s="628">
        <v>200</v>
      </c>
    </row>
    <row r="8" spans="1:5" ht="15.75" customHeight="1">
      <c r="A8" s="629" t="s">
        <v>470</v>
      </c>
      <c r="B8" s="627"/>
      <c r="C8" s="627"/>
      <c r="D8" s="627"/>
      <c r="E8" s="630"/>
    </row>
    <row r="9" spans="1:5" ht="15">
      <c r="A9" s="626" t="s">
        <v>471</v>
      </c>
      <c r="B9" s="627">
        <v>0</v>
      </c>
      <c r="C9" s="627">
        <v>0</v>
      </c>
      <c r="D9" s="627">
        <v>0</v>
      </c>
      <c r="E9" s="628">
        <v>0</v>
      </c>
    </row>
    <row r="10" spans="1:5" ht="15">
      <c r="A10" s="626" t="s">
        <v>472</v>
      </c>
      <c r="B10" s="627">
        <v>0</v>
      </c>
      <c r="C10" s="627">
        <v>0</v>
      </c>
      <c r="D10" s="627">
        <v>0</v>
      </c>
      <c r="E10" s="628">
        <v>0</v>
      </c>
    </row>
    <row r="11" spans="1:5" ht="15">
      <c r="A11" s="626" t="s">
        <v>483</v>
      </c>
      <c r="B11" s="627">
        <v>121924</v>
      </c>
      <c r="C11" s="627">
        <v>128933</v>
      </c>
      <c r="D11" s="627">
        <v>129057</v>
      </c>
      <c r="E11" s="628">
        <v>132626</v>
      </c>
    </row>
    <row r="12" spans="1:5" ht="15.75">
      <c r="A12" s="75" t="s">
        <v>473</v>
      </c>
      <c r="B12" s="631">
        <f>B3+B4+B5+B6+B7+B8+B9+B10+B11</f>
        <v>146774</v>
      </c>
      <c r="C12" s="631">
        <f>C3+C4+C5+C6+C7+C8+C9+C10+C11</f>
        <v>154278</v>
      </c>
      <c r="D12" s="631">
        <f>D3+D4+D5+D6+D7+D8+D9+D10+D11</f>
        <v>154402</v>
      </c>
      <c r="E12" s="631">
        <f>E3+E4+E5+E6+E7+E8+E9+E10+E11</f>
        <v>158468</v>
      </c>
    </row>
    <row r="13" spans="1:5" ht="15.75">
      <c r="A13" s="632"/>
      <c r="B13" s="126"/>
      <c r="C13" s="126"/>
      <c r="D13" s="126"/>
      <c r="E13" s="126"/>
    </row>
    <row r="14" spans="1:5" ht="15">
      <c r="A14" s="626" t="s">
        <v>474</v>
      </c>
      <c r="B14" s="627">
        <v>80276</v>
      </c>
      <c r="C14" s="627">
        <v>85201</v>
      </c>
      <c r="D14" s="627">
        <v>85326</v>
      </c>
      <c r="E14" s="628">
        <v>85796</v>
      </c>
    </row>
    <row r="15" spans="1:5" ht="15">
      <c r="A15" s="626" t="s">
        <v>475</v>
      </c>
      <c r="B15" s="627">
        <v>18013</v>
      </c>
      <c r="C15" s="627">
        <v>19317</v>
      </c>
      <c r="D15" s="627">
        <v>19317</v>
      </c>
      <c r="E15" s="628">
        <v>21130</v>
      </c>
    </row>
    <row r="16" spans="1:5" ht="15">
      <c r="A16" s="626" t="s">
        <v>476</v>
      </c>
      <c r="B16" s="627">
        <v>46843</v>
      </c>
      <c r="C16" s="627">
        <v>47947</v>
      </c>
      <c r="D16" s="627">
        <v>47946</v>
      </c>
      <c r="E16" s="628">
        <v>48887</v>
      </c>
    </row>
    <row r="17" spans="1:5" ht="15">
      <c r="A17" s="626" t="s">
        <v>477</v>
      </c>
      <c r="B17" s="627">
        <v>1642</v>
      </c>
      <c r="C17" s="627">
        <v>1813</v>
      </c>
      <c r="D17" s="627">
        <v>1813</v>
      </c>
      <c r="E17" s="628">
        <v>1813</v>
      </c>
    </row>
    <row r="18" spans="1:5" ht="15">
      <c r="A18" s="626" t="s">
        <v>478</v>
      </c>
      <c r="B18" s="627">
        <v>0</v>
      </c>
      <c r="C18" s="627">
        <v>0</v>
      </c>
      <c r="D18" s="627">
        <v>0</v>
      </c>
      <c r="E18" s="628">
        <v>0</v>
      </c>
    </row>
    <row r="19" spans="1:5" ht="15">
      <c r="A19" s="626" t="s">
        <v>479</v>
      </c>
      <c r="B19" s="627">
        <v>0</v>
      </c>
      <c r="C19" s="627">
        <v>0</v>
      </c>
      <c r="D19" s="627">
        <v>0</v>
      </c>
      <c r="E19" s="628">
        <v>842</v>
      </c>
    </row>
    <row r="20" spans="1:5" ht="15">
      <c r="A20" s="626" t="s">
        <v>471</v>
      </c>
      <c r="B20" s="627">
        <v>0</v>
      </c>
      <c r="C20" s="627"/>
      <c r="D20" s="627"/>
      <c r="E20" s="628">
        <v>0</v>
      </c>
    </row>
    <row r="21" spans="1:5" ht="15">
      <c r="A21" s="626" t="s">
        <v>480</v>
      </c>
      <c r="B21" s="627">
        <v>0</v>
      </c>
      <c r="C21" s="627">
        <v>0</v>
      </c>
      <c r="D21" s="627">
        <v>0</v>
      </c>
      <c r="E21" s="628">
        <v>0</v>
      </c>
    </row>
    <row r="22" spans="1:5" ht="15.75">
      <c r="A22" s="633" t="s">
        <v>481</v>
      </c>
      <c r="B22" s="631">
        <f>B14+B21+B15+B16+B17+B18+B19+B20</f>
        <v>146774</v>
      </c>
      <c r="C22" s="631">
        <f>C14+C21+C15+C16+C17+C18+C19+C20</f>
        <v>154278</v>
      </c>
      <c r="D22" s="631">
        <f>D14+D21+D15+D16+D17+D18+D19+D20</f>
        <v>154402</v>
      </c>
      <c r="E22" s="631">
        <f>E14+E21+E15+E16+E17+E18+E19+E20</f>
        <v>158468</v>
      </c>
    </row>
  </sheetData>
  <printOptions/>
  <pageMargins left="0.7874015748031497" right="0.7874015748031497" top="1.7716535433070868" bottom="0.984251968503937" header="0.5118110236220472" footer="0.5118110236220472"/>
  <pageSetup horizontalDpi="600" verticalDpi="600" orientation="landscape" paperSize="9" r:id="rId1"/>
  <headerFooter alignWithMargins="0">
    <oddHeader>&amp;C&amp;"Arial,Félkövér"&amp;12
Általános Művelődési központ előírányzat változásai&amp;R13. számú melléklet a
4/2011.(IV.1.)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B21" sqref="B21"/>
    </sheetView>
  </sheetViews>
  <sheetFormatPr defaultColWidth="9.140625" defaultRowHeight="12.75"/>
  <cols>
    <col min="1" max="1" width="6.8515625" style="0" customWidth="1"/>
    <col min="2" max="2" width="54.7109375" style="0" customWidth="1"/>
    <col min="3" max="3" width="24.7109375" style="0" customWidth="1"/>
    <col min="4" max="4" width="12.421875" style="0" customWidth="1"/>
  </cols>
  <sheetData>
    <row r="2" spans="1:4" ht="12.75">
      <c r="A2" s="416"/>
      <c r="B2" s="417"/>
      <c r="C2" s="417"/>
      <c r="D2" s="417"/>
    </row>
    <row r="3" spans="1:4" ht="12.75">
      <c r="A3" s="417"/>
      <c r="B3" s="417"/>
      <c r="C3" s="417"/>
      <c r="D3" s="417"/>
    </row>
    <row r="4" spans="1:4" ht="13.5" thickBot="1">
      <c r="A4" s="418"/>
      <c r="B4" s="418"/>
      <c r="C4" s="418"/>
      <c r="D4" s="419"/>
    </row>
    <row r="5" spans="1:4" ht="49.5" customHeight="1" thickBot="1" thickTop="1">
      <c r="A5" s="313" t="s">
        <v>232</v>
      </c>
      <c r="B5" s="316" t="s">
        <v>328</v>
      </c>
      <c r="C5" s="313" t="s">
        <v>329</v>
      </c>
      <c r="D5" s="420"/>
    </row>
    <row r="6" spans="1:4" ht="25.5" customHeight="1" thickTop="1">
      <c r="A6" s="421">
        <v>1</v>
      </c>
      <c r="B6" s="74" t="s">
        <v>330</v>
      </c>
      <c r="C6" s="422">
        <v>150000</v>
      </c>
      <c r="D6" s="423"/>
    </row>
    <row r="7" spans="1:4" ht="25.5" customHeight="1">
      <c r="A7" s="424">
        <v>2</v>
      </c>
      <c r="B7" s="424" t="s">
        <v>331</v>
      </c>
      <c r="C7" s="425">
        <v>279000</v>
      </c>
      <c r="D7" s="423"/>
    </row>
    <row r="8" spans="1:4" ht="25.5" customHeight="1">
      <c r="A8" s="424">
        <v>3</v>
      </c>
      <c r="B8" s="424" t="s">
        <v>332</v>
      </c>
      <c r="C8" s="425">
        <v>150000</v>
      </c>
      <c r="D8" s="423"/>
    </row>
    <row r="9" spans="1:4" ht="25.5" customHeight="1">
      <c r="A9" s="426">
        <v>4</v>
      </c>
      <c r="B9" s="424" t="s">
        <v>333</v>
      </c>
      <c r="C9" s="425">
        <v>150000</v>
      </c>
      <c r="D9" s="423"/>
    </row>
    <row r="10" spans="1:4" ht="25.5" customHeight="1">
      <c r="A10" s="426">
        <v>5</v>
      </c>
      <c r="B10" s="426" t="s">
        <v>334</v>
      </c>
      <c r="C10" s="427">
        <v>1350000</v>
      </c>
      <c r="D10" s="423"/>
    </row>
    <row r="11" spans="1:4" ht="25.5" customHeight="1">
      <c r="A11" s="426">
        <v>6</v>
      </c>
      <c r="B11" s="424" t="s">
        <v>335</v>
      </c>
      <c r="C11" s="427">
        <v>200000</v>
      </c>
      <c r="D11" s="423"/>
    </row>
    <row r="12" spans="1:4" ht="25.5" customHeight="1" thickBot="1">
      <c r="A12" s="428"/>
      <c r="B12" s="429"/>
      <c r="C12" s="430"/>
      <c r="D12" s="429"/>
    </row>
    <row r="13" spans="1:4" ht="25.5" customHeight="1" thickBot="1" thickTop="1">
      <c r="A13" s="431"/>
      <c r="B13" s="431" t="s">
        <v>327</v>
      </c>
      <c r="C13" s="432">
        <f>SUM(C7:C12)</f>
        <v>2129000</v>
      </c>
      <c r="D13" s="433"/>
    </row>
    <row r="14" spans="1:4" ht="13.5" thickTop="1">
      <c r="A14" s="434"/>
      <c r="D14" s="434"/>
    </row>
    <row r="15" spans="1:4" ht="12.75">
      <c r="A15" s="434"/>
      <c r="B15" s="434"/>
      <c r="C15" s="435"/>
      <c r="D15" s="43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&amp;C&amp;"Arial,Félkövér"&amp;12
Az önkormányzat által adott közvetett támogatás&amp;R14. számú melléklet a
4/2011.(IV.1.)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10" sqref="B10"/>
    </sheetView>
  </sheetViews>
  <sheetFormatPr defaultColWidth="9.140625" defaultRowHeight="12.75"/>
  <cols>
    <col min="1" max="1" width="40.28125" style="438" customWidth="1"/>
    <col min="2" max="2" width="16.421875" style="439" customWidth="1"/>
    <col min="3" max="3" width="13.57421875" style="439" customWidth="1"/>
    <col min="4" max="4" width="13.28125" style="439" customWidth="1"/>
    <col min="5" max="5" width="12.57421875" style="438" bestFit="1" customWidth="1"/>
    <col min="6" max="16384" width="9.140625" style="438" customWidth="1"/>
  </cols>
  <sheetData>
    <row r="1" spans="1:4" s="436" customFormat="1" ht="12.75">
      <c r="A1" s="436" t="s">
        <v>336</v>
      </c>
      <c r="B1" s="437" t="s">
        <v>336</v>
      </c>
      <c r="C1" s="437" t="s">
        <v>336</v>
      </c>
      <c r="D1" s="437" t="s">
        <v>336</v>
      </c>
    </row>
    <row r="2" spans="2:4" s="436" customFormat="1" ht="12.75">
      <c r="B2" s="437"/>
      <c r="C2" s="437"/>
      <c r="D2" s="437"/>
    </row>
    <row r="4" spans="1:4" s="443" customFormat="1" ht="12.75">
      <c r="A4" s="440"/>
      <c r="B4" s="441"/>
      <c r="C4" s="441"/>
      <c r="D4" s="442"/>
    </row>
    <row r="5" spans="1:3" ht="12.75">
      <c r="A5" s="444"/>
      <c r="B5" s="445"/>
      <c r="C5" s="445"/>
    </row>
    <row r="6" spans="1:4" ht="12.75">
      <c r="A6" s="714" t="s">
        <v>440</v>
      </c>
      <c r="B6" s="715"/>
      <c r="C6" s="715"/>
      <c r="D6" s="715"/>
    </row>
    <row r="7" spans="1:4" s="443" customFormat="1" ht="12.75">
      <c r="A7" s="440"/>
      <c r="B7" s="441"/>
      <c r="C7" s="446"/>
      <c r="D7" s="441"/>
    </row>
    <row r="8" spans="1:4" s="443" customFormat="1" ht="12.75">
      <c r="A8" s="440"/>
      <c r="B8" s="441"/>
      <c r="C8" s="447"/>
      <c r="D8" s="441"/>
    </row>
    <row r="9" spans="1:4" s="443" customFormat="1" ht="12.75">
      <c r="A9" s="440"/>
      <c r="B9" s="441"/>
      <c r="C9" s="441"/>
      <c r="D9" s="441"/>
    </row>
    <row r="10" spans="1:4" ht="12.75">
      <c r="A10" s="444"/>
      <c r="B10" s="448"/>
      <c r="C10" s="445"/>
      <c r="D10" s="445"/>
    </row>
    <row r="11" spans="1:4" s="443" customFormat="1" ht="12.75">
      <c r="A11" s="440"/>
      <c r="B11" s="441"/>
      <c r="C11" s="441"/>
      <c r="D11" s="441"/>
    </row>
    <row r="12" spans="1:4" ht="12.75">
      <c r="A12" s="444"/>
      <c r="B12" s="448"/>
      <c r="C12" s="445"/>
      <c r="D12" s="445"/>
    </row>
    <row r="13" spans="1:4" s="443" customFormat="1" ht="12.75">
      <c r="A13" s="440"/>
      <c r="B13" s="441"/>
      <c r="C13" s="441"/>
      <c r="D13" s="441"/>
    </row>
    <row r="14" spans="1:4" ht="12.75">
      <c r="A14" s="444"/>
      <c r="B14" s="448"/>
      <c r="C14" s="445"/>
      <c r="D14" s="445"/>
    </row>
    <row r="15" spans="1:4" ht="12.75">
      <c r="A15" s="444"/>
      <c r="B15" s="448"/>
      <c r="C15" s="445"/>
      <c r="D15" s="445"/>
    </row>
    <row r="16" spans="1:4" s="443" customFormat="1" ht="12.75">
      <c r="A16" s="440"/>
      <c r="B16" s="441"/>
      <c r="C16" s="441"/>
      <c r="D16" s="441"/>
    </row>
    <row r="17" spans="1:4" ht="12.75">
      <c r="A17" s="444"/>
      <c r="B17" s="448"/>
      <c r="C17" s="445"/>
      <c r="D17" s="445"/>
    </row>
    <row r="18" spans="1:4" ht="12.75">
      <c r="A18" s="444"/>
      <c r="B18" s="448"/>
      <c r="C18" s="445"/>
      <c r="D18" s="445"/>
    </row>
    <row r="19" spans="1:4" s="443" customFormat="1" ht="12.75">
      <c r="A19" s="440"/>
      <c r="B19" s="441"/>
      <c r="C19" s="441"/>
      <c r="D19" s="441"/>
    </row>
    <row r="20" spans="1:4" s="443" customFormat="1" ht="12.75">
      <c r="A20" s="440"/>
      <c r="B20" s="441"/>
      <c r="C20" s="441"/>
      <c r="D20" s="441"/>
    </row>
    <row r="21" spans="1:5" s="443" customFormat="1" ht="12.75">
      <c r="A21" s="440"/>
      <c r="B21" s="441"/>
      <c r="C21" s="441"/>
      <c r="D21" s="441"/>
      <c r="E21" s="442"/>
    </row>
    <row r="22" spans="1:4" s="443" customFormat="1" ht="12.75">
      <c r="A22" s="440"/>
      <c r="B22" s="441"/>
      <c r="C22" s="441"/>
      <c r="D22" s="441"/>
    </row>
    <row r="23" spans="1:3" ht="12.75">
      <c r="A23" s="444"/>
      <c r="B23" s="445"/>
      <c r="C23" s="445"/>
    </row>
    <row r="24" spans="1:4" ht="12.75">
      <c r="A24" s="444"/>
      <c r="B24" s="441"/>
      <c r="C24" s="446"/>
      <c r="D24" s="449"/>
    </row>
    <row r="25" spans="1:4" ht="12.75">
      <c r="A25" s="444"/>
      <c r="B25" s="441"/>
      <c r="C25" s="441"/>
      <c r="D25" s="442"/>
    </row>
    <row r="26" spans="1:4" ht="12.75">
      <c r="A26" s="440"/>
      <c r="B26" s="441"/>
      <c r="C26" s="441"/>
      <c r="D26" s="442"/>
    </row>
    <row r="27" spans="1:4" ht="12.75">
      <c r="A27" s="444"/>
      <c r="B27" s="445"/>
      <c r="C27" s="448"/>
      <c r="D27" s="442"/>
    </row>
    <row r="28" spans="1:4" ht="12.75">
      <c r="A28" s="440"/>
      <c r="B28" s="441"/>
      <c r="C28" s="441"/>
      <c r="D28" s="442"/>
    </row>
    <row r="29" spans="1:4" ht="12.75">
      <c r="A29" s="444"/>
      <c r="B29" s="445"/>
      <c r="C29" s="448"/>
      <c r="D29" s="442"/>
    </row>
    <row r="30" spans="1:4" ht="12.75">
      <c r="A30" s="440"/>
      <c r="B30" s="441"/>
      <c r="C30" s="441"/>
      <c r="D30" s="442"/>
    </row>
    <row r="31" spans="1:4" ht="12.75">
      <c r="A31" s="444"/>
      <c r="B31" s="445"/>
      <c r="C31" s="441"/>
      <c r="D31" s="442"/>
    </row>
    <row r="32" spans="1:4" ht="12.75">
      <c r="A32" s="444"/>
      <c r="B32" s="445"/>
      <c r="C32" s="448"/>
      <c r="D32" s="442"/>
    </row>
    <row r="33" spans="1:5" ht="12.75">
      <c r="A33" s="440"/>
      <c r="B33" s="441"/>
      <c r="C33" s="441"/>
      <c r="D33" s="442"/>
      <c r="E33" s="439"/>
    </row>
    <row r="34" spans="1:4" ht="12.75">
      <c r="A34" s="444"/>
      <c r="B34" s="445"/>
      <c r="C34" s="448"/>
      <c r="D34" s="442"/>
    </row>
    <row r="35" spans="1:4" ht="12.75">
      <c r="A35" s="444"/>
      <c r="B35" s="445"/>
      <c r="C35" s="448"/>
      <c r="D35" s="442"/>
    </row>
    <row r="36" spans="1:4" ht="12.75">
      <c r="A36" s="440"/>
      <c r="B36" s="445"/>
      <c r="C36" s="441"/>
      <c r="D36" s="442"/>
    </row>
    <row r="37" spans="1:4" ht="12.75">
      <c r="A37" s="440"/>
      <c r="B37" s="445"/>
      <c r="C37" s="441"/>
      <c r="D37" s="442"/>
    </row>
    <row r="38" spans="1:4" ht="12.75">
      <c r="A38" s="440"/>
      <c r="B38" s="441"/>
      <c r="C38" s="441"/>
      <c r="D38" s="442"/>
    </row>
    <row r="39" spans="1:3" ht="12.75">
      <c r="A39" s="444"/>
      <c r="B39" s="441"/>
      <c r="C39" s="445"/>
    </row>
    <row r="40" spans="1:3" ht="12.75">
      <c r="A40" s="444"/>
      <c r="B40" s="445"/>
      <c r="C40" s="445"/>
    </row>
    <row r="41" spans="1:3" ht="12.75">
      <c r="A41" s="440"/>
      <c r="B41" s="445"/>
      <c r="C41" s="441"/>
    </row>
    <row r="42" spans="1:3" ht="12.75">
      <c r="A42" s="444"/>
      <c r="B42" s="445"/>
      <c r="C42" s="445"/>
    </row>
    <row r="43" spans="1:3" ht="12.75">
      <c r="A43" s="444"/>
      <c r="B43" s="445"/>
      <c r="C43" s="445"/>
    </row>
    <row r="44" spans="1:3" ht="12.75">
      <c r="A44" s="440"/>
      <c r="B44" s="441"/>
      <c r="C44" s="441"/>
    </row>
    <row r="45" spans="1:3" ht="12.75">
      <c r="A45" s="440"/>
      <c r="B45" s="441"/>
      <c r="C45" s="441"/>
    </row>
    <row r="46" spans="1:3" ht="12.75">
      <c r="A46" s="444"/>
      <c r="B46" s="445"/>
      <c r="C46" s="445"/>
    </row>
    <row r="47" spans="1:3" ht="12.75">
      <c r="A47" s="444"/>
      <c r="B47" s="445"/>
      <c r="C47" s="445"/>
    </row>
    <row r="48" spans="1:3" ht="12.75">
      <c r="A48" s="440"/>
      <c r="B48" s="441"/>
      <c r="C48" s="441"/>
    </row>
    <row r="49" spans="1:3" ht="12.75">
      <c r="A49" s="444"/>
      <c r="B49" s="445"/>
      <c r="C49" s="445"/>
    </row>
    <row r="50" spans="1:3" ht="12.75">
      <c r="A50" s="444"/>
      <c r="B50" s="445"/>
      <c r="C50" s="445"/>
    </row>
    <row r="51" spans="1:3" ht="12.75">
      <c r="A51" s="444"/>
      <c r="B51" s="445"/>
      <c r="C51" s="445"/>
    </row>
    <row r="52" spans="1:3" ht="12.75">
      <c r="A52" s="440"/>
      <c r="B52" s="441"/>
      <c r="C52" s="441"/>
    </row>
    <row r="53" spans="1:3" ht="12.75">
      <c r="A53" s="444"/>
      <c r="B53" s="445"/>
      <c r="C53" s="445"/>
    </row>
    <row r="54" spans="1:3" ht="12.75">
      <c r="A54" s="444"/>
      <c r="B54" s="445"/>
      <c r="C54" s="445"/>
    </row>
    <row r="55" spans="1:3" ht="12.75">
      <c r="A55" s="444"/>
      <c r="B55" s="445"/>
      <c r="C55" s="445"/>
    </row>
    <row r="56" spans="1:3" ht="12.75">
      <c r="A56" s="440"/>
      <c r="B56" s="441"/>
      <c r="C56" s="441"/>
    </row>
    <row r="57" spans="1:3" ht="12.75">
      <c r="A57" s="444"/>
      <c r="B57" s="445"/>
      <c r="C57" s="445"/>
    </row>
    <row r="58" spans="1:3" ht="12.75">
      <c r="A58" s="444"/>
      <c r="B58" s="445"/>
      <c r="C58" s="445"/>
    </row>
    <row r="59" spans="1:3" ht="12.75">
      <c r="A59" s="444"/>
      <c r="B59" s="445"/>
      <c r="C59" s="445"/>
    </row>
    <row r="60" spans="1:3" ht="12.75">
      <c r="A60" s="440"/>
      <c r="B60" s="716"/>
      <c r="C60" s="716"/>
    </row>
    <row r="61" spans="1:3" ht="12.75">
      <c r="A61" s="444"/>
      <c r="B61" s="716"/>
      <c r="C61" s="716"/>
    </row>
    <row r="62" spans="1:3" ht="12.75">
      <c r="A62" s="444"/>
      <c r="B62" s="445"/>
      <c r="C62" s="445"/>
    </row>
    <row r="63" spans="1:3" ht="12.75">
      <c r="A63" s="444"/>
      <c r="B63" s="445"/>
      <c r="C63" s="445"/>
    </row>
    <row r="64" spans="1:3" ht="12.75">
      <c r="A64" s="444"/>
      <c r="B64" s="445"/>
      <c r="C64" s="441"/>
    </row>
  </sheetData>
  <mergeCells count="2">
    <mergeCell ref="A6:D6"/>
    <mergeCell ref="B60:C6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&amp;R15. számú melléklet a
4/2011.(IV.1.)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K1" sqref="K1:M1"/>
    </sheetView>
  </sheetViews>
  <sheetFormatPr defaultColWidth="9.140625" defaultRowHeight="12.75"/>
  <cols>
    <col min="7" max="7" width="3.140625" style="0" customWidth="1"/>
    <col min="12" max="12" width="17.8515625" style="0" customWidth="1"/>
    <col min="13" max="13" width="18.00390625" style="0" customWidth="1"/>
  </cols>
  <sheetData>
    <row r="1" spans="11:13" ht="15">
      <c r="K1" s="717"/>
      <c r="L1" s="718"/>
      <c r="M1" s="718"/>
    </row>
    <row r="6" spans="1:13" ht="23.25">
      <c r="A6" s="719" t="s">
        <v>337</v>
      </c>
      <c r="B6" s="719"/>
      <c r="C6" s="719"/>
      <c r="D6" s="719"/>
      <c r="E6" s="719"/>
      <c r="F6" s="719"/>
      <c r="G6" s="719"/>
      <c r="H6" s="719"/>
      <c r="I6" s="719"/>
      <c r="J6" s="715"/>
      <c r="K6" s="715"/>
      <c r="L6" s="715"/>
      <c r="M6" s="715"/>
    </row>
    <row r="9" spans="1:13" ht="37.5" customHeight="1">
      <c r="A9" s="720" t="s">
        <v>338</v>
      </c>
      <c r="B9" s="720"/>
      <c r="C9" s="721" t="s">
        <v>339</v>
      </c>
      <c r="D9" s="721"/>
      <c r="E9" s="721" t="s">
        <v>340</v>
      </c>
      <c r="F9" s="721"/>
      <c r="G9" s="721"/>
      <c r="H9" s="720" t="s">
        <v>341</v>
      </c>
      <c r="I9" s="720"/>
      <c r="J9" s="720" t="s">
        <v>342</v>
      </c>
      <c r="K9" s="720"/>
      <c r="L9" s="450" t="s">
        <v>343</v>
      </c>
      <c r="M9" s="450" t="s">
        <v>344</v>
      </c>
    </row>
    <row r="10" spans="1:13" ht="54" customHeight="1">
      <c r="A10" s="720" t="s">
        <v>345</v>
      </c>
      <c r="B10" s="720"/>
      <c r="C10" s="721" t="s">
        <v>346</v>
      </c>
      <c r="D10" s="721"/>
      <c r="E10" s="721" t="s">
        <v>347</v>
      </c>
      <c r="F10" s="721"/>
      <c r="G10" s="721"/>
      <c r="H10" s="721" t="s">
        <v>348</v>
      </c>
      <c r="I10" s="721"/>
      <c r="J10" s="722">
        <v>0.41</v>
      </c>
      <c r="K10" s="720"/>
      <c r="L10" s="77" t="s">
        <v>349</v>
      </c>
      <c r="M10" s="451">
        <v>0.51</v>
      </c>
    </row>
  </sheetData>
  <mergeCells count="12">
    <mergeCell ref="J10:K10"/>
    <mergeCell ref="A10:B10"/>
    <mergeCell ref="C10:D10"/>
    <mergeCell ref="E10:G10"/>
    <mergeCell ref="H10:I10"/>
    <mergeCell ref="K1:M1"/>
    <mergeCell ref="A6:M6"/>
    <mergeCell ref="A9:B9"/>
    <mergeCell ref="C9:D9"/>
    <mergeCell ref="E9:G9"/>
    <mergeCell ref="H9:I9"/>
    <mergeCell ref="J9:K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&amp;R18. számú melléklet a
4/2011.(IV.1.)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7.28125" style="0" customWidth="1"/>
    <col min="4" max="4" width="16.28125" style="0" customWidth="1"/>
    <col min="5" max="7" width="17.28125" style="0" customWidth="1"/>
  </cols>
  <sheetData>
    <row r="1" spans="1:7" ht="57.75" customHeight="1">
      <c r="A1" s="119"/>
      <c r="B1" s="120"/>
      <c r="C1" s="121" t="s">
        <v>262</v>
      </c>
      <c r="D1" s="121" t="s">
        <v>261</v>
      </c>
      <c r="E1" s="121" t="s">
        <v>263</v>
      </c>
      <c r="F1" s="121" t="s">
        <v>264</v>
      </c>
      <c r="G1" s="121" t="s">
        <v>265</v>
      </c>
    </row>
    <row r="2" spans="1:7" ht="30" customHeight="1">
      <c r="A2" s="122">
        <v>1</v>
      </c>
      <c r="B2" s="122" t="s">
        <v>25</v>
      </c>
      <c r="C2" s="123">
        <f>D2+E2+F2+G2</f>
        <v>169628</v>
      </c>
      <c r="D2" s="123">
        <v>145160</v>
      </c>
      <c r="E2" s="123">
        <v>24331</v>
      </c>
      <c r="F2" s="123"/>
      <c r="G2" s="123">
        <v>137</v>
      </c>
    </row>
    <row r="3" spans="1:7" ht="30" customHeight="1">
      <c r="A3" s="122">
        <v>2</v>
      </c>
      <c r="B3" s="122" t="s">
        <v>35</v>
      </c>
      <c r="C3" s="123">
        <f aca="true" t="shared" si="0" ref="C3:C9">D3+E3+F3+G3</f>
        <v>149225</v>
      </c>
      <c r="D3" s="123">
        <v>149225</v>
      </c>
      <c r="E3" s="123"/>
      <c r="F3" s="123"/>
      <c r="G3" s="123"/>
    </row>
    <row r="4" spans="1:7" ht="30" customHeight="1">
      <c r="A4" s="122">
        <v>3</v>
      </c>
      <c r="B4" s="122" t="s">
        <v>41</v>
      </c>
      <c r="C4" s="123">
        <f>D4+F4+G4</f>
        <v>6118</v>
      </c>
      <c r="D4" s="123">
        <v>6118</v>
      </c>
      <c r="E4" s="308"/>
      <c r="F4" s="123"/>
      <c r="G4" s="123"/>
    </row>
    <row r="5" spans="1:7" ht="30" customHeight="1">
      <c r="A5" s="122">
        <v>4</v>
      </c>
      <c r="B5" s="122" t="s">
        <v>266</v>
      </c>
      <c r="C5" s="123">
        <f>D5+E5+F5+G5</f>
        <v>31191</v>
      </c>
      <c r="D5" s="123">
        <v>30489</v>
      </c>
      <c r="E5" s="123">
        <v>662</v>
      </c>
      <c r="F5" s="123">
        <v>40</v>
      </c>
      <c r="G5" s="123"/>
    </row>
    <row r="6" spans="1:7" ht="30" customHeight="1">
      <c r="A6" s="122">
        <v>5</v>
      </c>
      <c r="B6" s="122" t="s">
        <v>50</v>
      </c>
      <c r="C6" s="123">
        <f t="shared" si="0"/>
        <v>6200</v>
      </c>
      <c r="D6" s="123">
        <v>6000</v>
      </c>
      <c r="E6" s="123">
        <v>200</v>
      </c>
      <c r="F6" s="123"/>
      <c r="G6" s="123"/>
    </row>
    <row r="7" spans="1:7" ht="30" customHeight="1">
      <c r="A7" s="122">
        <v>6</v>
      </c>
      <c r="B7" s="122" t="s">
        <v>267</v>
      </c>
      <c r="C7" s="123">
        <f t="shared" si="0"/>
        <v>0</v>
      </c>
      <c r="D7" s="123"/>
      <c r="E7" s="123"/>
      <c r="F7" s="123"/>
      <c r="G7" s="123"/>
    </row>
    <row r="8" spans="1:7" ht="30" customHeight="1">
      <c r="A8" s="122">
        <v>7</v>
      </c>
      <c r="B8" s="122" t="s">
        <v>52</v>
      </c>
      <c r="C8" s="123">
        <f t="shared" si="0"/>
        <v>32367</v>
      </c>
      <c r="D8" s="123">
        <v>32367</v>
      </c>
      <c r="E8" s="123"/>
      <c r="F8" s="123"/>
      <c r="G8" s="123"/>
    </row>
    <row r="9" spans="1:7" ht="30" customHeight="1">
      <c r="A9" s="122">
        <v>8</v>
      </c>
      <c r="B9" s="122" t="s">
        <v>56</v>
      </c>
      <c r="C9" s="123">
        <f t="shared" si="0"/>
        <v>2208</v>
      </c>
      <c r="D9" s="123"/>
      <c r="E9" s="123"/>
      <c r="F9" s="123">
        <v>890</v>
      </c>
      <c r="G9" s="123">
        <v>1318</v>
      </c>
    </row>
    <row r="10" spans="1:7" ht="30" customHeight="1">
      <c r="A10" s="119"/>
      <c r="B10" s="124" t="s">
        <v>268</v>
      </c>
      <c r="C10" s="123">
        <f>SUM(C2:C9)</f>
        <v>396937</v>
      </c>
      <c r="D10" s="123">
        <f>SUM(D2:D9)</f>
        <v>369359</v>
      </c>
      <c r="E10" s="123">
        <f>SUM(E2:E9)</f>
        <v>25193</v>
      </c>
      <c r="F10" s="123">
        <f>SUM(F2:F9)</f>
        <v>930</v>
      </c>
      <c r="G10" s="123">
        <f>SUM(G2:G9)</f>
        <v>1455</v>
      </c>
    </row>
    <row r="11" spans="1:7" ht="30" customHeight="1">
      <c r="A11" s="119"/>
      <c r="B11" s="121" t="s">
        <v>269</v>
      </c>
      <c r="C11" s="125"/>
      <c r="D11" s="123"/>
      <c r="E11" s="123">
        <v>130039</v>
      </c>
      <c r="F11" s="123">
        <v>874</v>
      </c>
      <c r="G11" s="123">
        <v>844</v>
      </c>
    </row>
    <row r="12" spans="1:7" ht="30" customHeight="1">
      <c r="A12" s="119"/>
      <c r="B12" s="124" t="s">
        <v>270</v>
      </c>
      <c r="C12" s="125"/>
      <c r="D12" s="123">
        <f>SUM(D10:D11)</f>
        <v>369359</v>
      </c>
      <c r="E12" s="123">
        <f>SUM(E10:E11)</f>
        <v>155232</v>
      </c>
      <c r="F12" s="123">
        <f>SUM(F10:F11)</f>
        <v>1804</v>
      </c>
      <c r="G12" s="123">
        <f>SUM(G10:G11)</f>
        <v>2299</v>
      </c>
    </row>
    <row r="13" ht="12.75">
      <c r="D13" s="77"/>
    </row>
    <row r="14" ht="12.75">
      <c r="F14" s="116"/>
    </row>
    <row r="16" ht="12.75">
      <c r="D16" s="1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9" sqref="E29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7.28125" style="0" customWidth="1"/>
    <col min="4" max="4" width="16.28125" style="0" customWidth="1"/>
    <col min="5" max="7" width="17.28125" style="0" customWidth="1"/>
  </cols>
  <sheetData>
    <row r="1" spans="1:7" ht="57.75" customHeight="1">
      <c r="A1" s="119"/>
      <c r="B1" s="120"/>
      <c r="C1" s="121" t="s">
        <v>262</v>
      </c>
      <c r="D1" s="121" t="s">
        <v>261</v>
      </c>
      <c r="E1" s="121" t="s">
        <v>263</v>
      </c>
      <c r="F1" s="121" t="s">
        <v>264</v>
      </c>
      <c r="G1" s="121" t="s">
        <v>265</v>
      </c>
    </row>
    <row r="2" spans="1:7" ht="30" customHeight="1">
      <c r="A2" s="122">
        <v>1</v>
      </c>
      <c r="B2" s="122" t="s">
        <v>271</v>
      </c>
      <c r="C2" s="123">
        <f>D2+E2+F2+G2</f>
        <v>138755</v>
      </c>
      <c r="D2" s="123">
        <v>54937</v>
      </c>
      <c r="E2" s="123">
        <v>83796</v>
      </c>
      <c r="F2" s="123"/>
      <c r="G2" s="123">
        <v>22</v>
      </c>
    </row>
    <row r="3" spans="1:7" ht="30" customHeight="1">
      <c r="A3" s="122">
        <v>2</v>
      </c>
      <c r="B3" s="122" t="s">
        <v>272</v>
      </c>
      <c r="C3" s="123">
        <f aca="true" t="shared" si="0" ref="C3:C9">D3+E3+F3+G3</f>
        <v>34714</v>
      </c>
      <c r="D3" s="123">
        <v>13334</v>
      </c>
      <c r="E3" s="123">
        <v>21374</v>
      </c>
      <c r="F3" s="123"/>
      <c r="G3" s="123">
        <v>6</v>
      </c>
    </row>
    <row r="4" spans="1:7" ht="30" customHeight="1">
      <c r="A4" s="122">
        <v>3</v>
      </c>
      <c r="B4" s="122" t="s">
        <v>273</v>
      </c>
      <c r="C4" s="123">
        <f t="shared" si="0"/>
        <v>95312</v>
      </c>
      <c r="D4" s="123">
        <v>46279</v>
      </c>
      <c r="E4" s="123">
        <v>47185</v>
      </c>
      <c r="F4" s="123">
        <v>1148</v>
      </c>
      <c r="G4" s="123">
        <v>700</v>
      </c>
    </row>
    <row r="5" spans="1:7" ht="30" customHeight="1">
      <c r="A5" s="122">
        <v>4</v>
      </c>
      <c r="B5" s="122" t="s">
        <v>274</v>
      </c>
      <c r="C5" s="123">
        <f t="shared" si="0"/>
        <v>33459</v>
      </c>
      <c r="D5" s="123">
        <v>31529</v>
      </c>
      <c r="E5" s="123">
        <v>1922</v>
      </c>
      <c r="F5" s="123"/>
      <c r="G5" s="123">
        <v>8</v>
      </c>
    </row>
    <row r="6" spans="1:7" ht="30" customHeight="1">
      <c r="A6" s="122">
        <v>5</v>
      </c>
      <c r="B6" s="122" t="s">
        <v>226</v>
      </c>
      <c r="C6" s="123">
        <f t="shared" si="0"/>
        <v>12073</v>
      </c>
      <c r="D6" s="123">
        <v>11446</v>
      </c>
      <c r="E6" s="123"/>
      <c r="F6" s="123">
        <v>127</v>
      </c>
      <c r="G6" s="123">
        <v>500</v>
      </c>
    </row>
    <row r="7" spans="1:7" ht="30" customHeight="1">
      <c r="A7" s="122">
        <v>6</v>
      </c>
      <c r="B7" s="122" t="s">
        <v>275</v>
      </c>
      <c r="C7" s="123">
        <f t="shared" si="0"/>
        <v>57024</v>
      </c>
      <c r="D7" s="123">
        <v>56069</v>
      </c>
      <c r="E7" s="123">
        <v>955</v>
      </c>
      <c r="F7" s="123"/>
      <c r="G7" s="123"/>
    </row>
    <row r="8" spans="1:7" ht="30" customHeight="1">
      <c r="A8" s="122">
        <v>7</v>
      </c>
      <c r="B8" s="122" t="s">
        <v>276</v>
      </c>
      <c r="C8" s="123">
        <f t="shared" si="0"/>
        <v>11954</v>
      </c>
      <c r="D8" s="123">
        <v>11954</v>
      </c>
      <c r="E8" s="123"/>
      <c r="F8" s="123"/>
      <c r="G8" s="123"/>
    </row>
    <row r="9" spans="1:7" ht="30" customHeight="1">
      <c r="A9" s="122">
        <v>8</v>
      </c>
      <c r="B9" s="122" t="s">
        <v>277</v>
      </c>
      <c r="C9" s="123">
        <f t="shared" si="0"/>
        <v>0</v>
      </c>
      <c r="D9" s="123"/>
      <c r="E9" s="123"/>
      <c r="F9" s="123"/>
      <c r="G9" s="123"/>
    </row>
    <row r="10" spans="1:7" ht="30" customHeight="1">
      <c r="A10" s="119"/>
      <c r="B10" s="124" t="s">
        <v>268</v>
      </c>
      <c r="C10" s="123">
        <f>SUM(C2:C9)</f>
        <v>383291</v>
      </c>
      <c r="D10" s="123">
        <f>SUM(D2:D9)</f>
        <v>225548</v>
      </c>
      <c r="E10" s="123">
        <f>SUM(E2:E9)</f>
        <v>155232</v>
      </c>
      <c r="F10" s="123">
        <f>SUM(F2:F9)</f>
        <v>1275</v>
      </c>
      <c r="G10" s="123">
        <f>SUM(G2:G9)</f>
        <v>1236</v>
      </c>
    </row>
    <row r="11" spans="1:7" ht="30" customHeight="1">
      <c r="A11" s="119"/>
      <c r="B11" s="121" t="s">
        <v>269</v>
      </c>
      <c r="C11" s="127"/>
      <c r="D11" s="123">
        <v>131757</v>
      </c>
      <c r="E11" s="221"/>
      <c r="F11" s="221"/>
      <c r="G11" s="221"/>
    </row>
    <row r="12" spans="1:7" ht="30" customHeight="1">
      <c r="A12" s="119"/>
      <c r="B12" s="124" t="s">
        <v>270</v>
      </c>
      <c r="C12" s="127"/>
      <c r="D12" s="123">
        <f>SUM(D10:D11)</f>
        <v>357305</v>
      </c>
      <c r="E12" s="123">
        <f>SUM(E10:E11)</f>
        <v>155232</v>
      </c>
      <c r="F12" s="123">
        <f>SUM(F10:F11)</f>
        <v>1275</v>
      </c>
      <c r="G12" s="123">
        <f>SUM(G10:G11)</f>
        <v>1236</v>
      </c>
    </row>
    <row r="13" ht="12.75">
      <c r="D13" s="77"/>
    </row>
    <row r="14" ht="12.75">
      <c r="F14" s="11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&amp;C&amp;"Arial,Félkövér"&amp;12Önkormányzat összevont kiadásai&amp;R20. számú melléklet a
4/2011.(IV.1.)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92"/>
  <sheetViews>
    <sheetView workbookViewId="0" topLeftCell="A100">
      <selection activeCell="E138" sqref="E138"/>
    </sheetView>
  </sheetViews>
  <sheetFormatPr defaultColWidth="9.140625" defaultRowHeight="12.75"/>
  <cols>
    <col min="1" max="1" width="3.421875" style="28" customWidth="1"/>
    <col min="2" max="2" width="4.140625" style="29" customWidth="1"/>
    <col min="3" max="3" width="4.00390625" style="28" customWidth="1"/>
    <col min="4" max="4" width="3.140625" style="28" customWidth="1"/>
    <col min="5" max="5" width="38.421875" style="28" customWidth="1"/>
    <col min="6" max="6" width="12.00390625" style="30" customWidth="1"/>
    <col min="7" max="7" width="13.7109375" style="31" customWidth="1"/>
    <col min="8" max="8" width="13.00390625" style="219" customWidth="1"/>
    <col min="9" max="9" width="12.00390625" style="219" customWidth="1"/>
    <col min="10" max="16384" width="12.00390625" style="28" customWidth="1"/>
  </cols>
  <sheetData>
    <row r="1" spans="1:253" ht="12.75" hidden="1">
      <c r="A1" s="28" t="s">
        <v>278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18" s="37" customFormat="1" ht="19.5" customHeight="1" hidden="1">
      <c r="A2" s="33"/>
      <c r="B2" s="34"/>
      <c r="C2" s="33"/>
      <c r="D2" s="33"/>
      <c r="E2" s="33"/>
      <c r="F2" s="35"/>
      <c r="G2" s="36"/>
      <c r="H2" s="301"/>
      <c r="I2" s="301"/>
      <c r="J2" s="33"/>
      <c r="K2" s="33"/>
      <c r="L2" s="33"/>
      <c r="M2" s="33"/>
      <c r="N2" s="33"/>
      <c r="O2" s="33"/>
      <c r="P2" s="33"/>
      <c r="Q2" s="33"/>
      <c r="R2" s="33"/>
    </row>
    <row r="3" spans="1:18" s="32" customFormat="1" ht="12.75" hidden="1">
      <c r="A3" s="28"/>
      <c r="B3" s="29"/>
      <c r="C3" s="28"/>
      <c r="D3" s="28"/>
      <c r="E3" s="28"/>
      <c r="F3" s="30"/>
      <c r="G3" s="31"/>
      <c r="H3" s="535"/>
      <c r="I3" s="535"/>
      <c r="J3" s="28"/>
      <c r="K3" s="28"/>
      <c r="L3" s="28"/>
      <c r="M3" s="28"/>
      <c r="N3" s="28"/>
      <c r="O3" s="28"/>
      <c r="P3" s="28"/>
      <c r="Q3" s="28"/>
      <c r="R3" s="28"/>
    </row>
    <row r="4" spans="1:10" s="39" customFormat="1" ht="49.5" customHeight="1">
      <c r="A4" s="38" t="s">
        <v>161</v>
      </c>
      <c r="B4" s="38" t="s">
        <v>1</v>
      </c>
      <c r="C4" s="38" t="s">
        <v>2</v>
      </c>
      <c r="D4" s="38" t="s">
        <v>3</v>
      </c>
      <c r="E4" s="39" t="s">
        <v>162</v>
      </c>
      <c r="F4" s="40" t="s">
        <v>407</v>
      </c>
      <c r="G4" s="536" t="s">
        <v>408</v>
      </c>
      <c r="H4" s="537" t="s">
        <v>456</v>
      </c>
      <c r="I4" s="538"/>
      <c r="J4" s="539"/>
    </row>
    <row r="5" spans="4:9" ht="12.75">
      <c r="D5" s="28">
        <v>1</v>
      </c>
      <c r="E5" s="28" t="s">
        <v>163</v>
      </c>
      <c r="F5" s="297">
        <v>9600</v>
      </c>
      <c r="G5" s="31">
        <v>9600</v>
      </c>
      <c r="H5" s="540">
        <v>10067</v>
      </c>
      <c r="I5" s="541">
        <f>H5/G5</f>
        <v>1.0486458333333333</v>
      </c>
    </row>
    <row r="6" spans="4:9" ht="12.75">
      <c r="D6" s="28">
        <v>2</v>
      </c>
      <c r="E6" s="28" t="s">
        <v>164</v>
      </c>
      <c r="F6" s="297">
        <v>980</v>
      </c>
      <c r="G6" s="31">
        <v>980</v>
      </c>
      <c r="H6" s="219">
        <v>1210</v>
      </c>
      <c r="I6" s="541">
        <f>H6/G6</f>
        <v>1.2346938775510203</v>
      </c>
    </row>
    <row r="7" spans="4:9" ht="12.75">
      <c r="D7" s="28">
        <v>3</v>
      </c>
      <c r="E7" s="28" t="s">
        <v>165</v>
      </c>
      <c r="F7" s="297">
        <v>4350</v>
      </c>
      <c r="G7" s="31">
        <v>4350</v>
      </c>
      <c r="H7" s="219">
        <v>4488</v>
      </c>
      <c r="I7" s="541">
        <f>H7/G7</f>
        <v>1.0317241379310345</v>
      </c>
    </row>
    <row r="8" spans="4:9" ht="12.75">
      <c r="D8" s="28">
        <v>4</v>
      </c>
      <c r="E8" s="28" t="s">
        <v>166</v>
      </c>
      <c r="F8" s="297">
        <v>4950</v>
      </c>
      <c r="G8" s="31">
        <v>4950</v>
      </c>
      <c r="H8" s="219">
        <v>3893</v>
      </c>
      <c r="I8" s="541">
        <f>H8/G8</f>
        <v>0.7864646464646464</v>
      </c>
    </row>
    <row r="9" spans="4:9" ht="12.75">
      <c r="D9" s="28">
        <v>5</v>
      </c>
      <c r="E9" s="28" t="s">
        <v>167</v>
      </c>
      <c r="F9" s="297"/>
      <c r="H9" s="219">
        <v>17</v>
      </c>
      <c r="I9" s="541"/>
    </row>
    <row r="10" spans="4:9" ht="12.75">
      <c r="D10" s="28">
        <v>6</v>
      </c>
      <c r="E10" s="28" t="s">
        <v>168</v>
      </c>
      <c r="F10" s="297"/>
      <c r="I10" s="541"/>
    </row>
    <row r="11" spans="4:9" ht="12.75">
      <c r="D11" s="28">
        <v>7</v>
      </c>
      <c r="E11" s="28" t="s">
        <v>169</v>
      </c>
      <c r="F11" s="297">
        <v>4970</v>
      </c>
      <c r="G11" s="31">
        <v>4970</v>
      </c>
      <c r="H11" s="219">
        <v>4525</v>
      </c>
      <c r="I11" s="541">
        <f>H11/G11</f>
        <v>0.9104627766599598</v>
      </c>
    </row>
    <row r="12" spans="4:9" ht="12.75">
      <c r="D12" s="28">
        <v>8</v>
      </c>
      <c r="E12" s="28" t="s">
        <v>281</v>
      </c>
      <c r="F12" s="297"/>
      <c r="G12" s="31">
        <v>130</v>
      </c>
      <c r="H12" s="219">
        <v>131</v>
      </c>
      <c r="I12" s="541">
        <f>H12/G12</f>
        <v>1.0076923076923077</v>
      </c>
    </row>
    <row r="13" spans="4:9" ht="12.75">
      <c r="D13" s="28">
        <v>9</v>
      </c>
      <c r="E13" s="28" t="s">
        <v>282</v>
      </c>
      <c r="F13" s="297"/>
      <c r="I13" s="541"/>
    </row>
    <row r="14" spans="2:9" s="41" customFormat="1" ht="12.75">
      <c r="B14" s="41">
        <v>1</v>
      </c>
      <c r="E14" s="41" t="s">
        <v>25</v>
      </c>
      <c r="F14" s="295">
        <f>SUM(F5:F11)</f>
        <v>24850</v>
      </c>
      <c r="G14" s="295">
        <f>SUM(G5:G13)</f>
        <v>24980</v>
      </c>
      <c r="H14" s="220">
        <f>SUM(H5:H13)</f>
        <v>24331</v>
      </c>
      <c r="I14" s="541">
        <f>H14/G14</f>
        <v>0.9740192153722979</v>
      </c>
    </row>
    <row r="15" spans="6:9" s="41" customFormat="1" ht="12.75">
      <c r="F15" s="42"/>
      <c r="G15" s="42"/>
      <c r="H15" s="220"/>
      <c r="I15" s="541"/>
    </row>
    <row r="16" spans="2:9" s="41" customFormat="1" ht="12.75">
      <c r="B16" s="41">
        <v>2</v>
      </c>
      <c r="E16" s="41" t="s">
        <v>35</v>
      </c>
      <c r="F16" s="45"/>
      <c r="G16" s="31"/>
      <c r="H16" s="220"/>
      <c r="I16" s="541"/>
    </row>
    <row r="17" spans="6:9" ht="12.75">
      <c r="F17" s="45"/>
      <c r="I17" s="541"/>
    </row>
    <row r="18" spans="2:9" s="47" customFormat="1" ht="12.75">
      <c r="B18" s="47">
        <v>3</v>
      </c>
      <c r="E18" s="47" t="s">
        <v>170</v>
      </c>
      <c r="F18" s="45"/>
      <c r="G18" s="31"/>
      <c r="H18" s="220"/>
      <c r="I18" s="541"/>
    </row>
    <row r="19" spans="6:9" s="47" customFormat="1" ht="12.75">
      <c r="F19" s="45"/>
      <c r="G19" s="31"/>
      <c r="H19" s="220"/>
      <c r="I19" s="541"/>
    </row>
    <row r="20" spans="4:9" s="47" customFormat="1" ht="12.75">
      <c r="D20" s="28">
        <v>1</v>
      </c>
      <c r="E20" s="28" t="s">
        <v>171</v>
      </c>
      <c r="F20" s="45"/>
      <c r="G20" s="31"/>
      <c r="H20" s="219"/>
      <c r="I20" s="541"/>
    </row>
    <row r="21" spans="4:9" s="47" customFormat="1" ht="12.75">
      <c r="D21" s="28">
        <v>2</v>
      </c>
      <c r="E21" s="28" t="s">
        <v>172</v>
      </c>
      <c r="F21" s="45"/>
      <c r="G21" s="31">
        <v>662</v>
      </c>
      <c r="H21" s="219">
        <v>662</v>
      </c>
      <c r="I21" s="541">
        <f>H21/G21</f>
        <v>1</v>
      </c>
    </row>
    <row r="22" spans="4:9" s="47" customFormat="1" ht="12.75">
      <c r="D22" s="28">
        <v>3</v>
      </c>
      <c r="E22" s="28" t="s">
        <v>173</v>
      </c>
      <c r="F22" s="45"/>
      <c r="G22" s="31"/>
      <c r="H22" s="219"/>
      <c r="I22" s="541"/>
    </row>
    <row r="23" spans="2:9" s="47" customFormat="1" ht="12.75">
      <c r="B23" s="47">
        <v>4</v>
      </c>
      <c r="E23" s="47" t="s">
        <v>174</v>
      </c>
      <c r="F23" s="48">
        <f>SUM(F20:F22)</f>
        <v>0</v>
      </c>
      <c r="G23" s="296">
        <f>SUM(G20:G22)</f>
        <v>662</v>
      </c>
      <c r="H23" s="220">
        <f>SUM(H20:H22)</f>
        <v>662</v>
      </c>
      <c r="I23" s="541">
        <f>H23/G23</f>
        <v>1</v>
      </c>
    </row>
    <row r="24" spans="6:9" s="47" customFormat="1" ht="12.75">
      <c r="F24" s="45"/>
      <c r="G24" s="31"/>
      <c r="H24" s="220"/>
      <c r="I24" s="541"/>
    </row>
    <row r="25" spans="1:9" s="49" customFormat="1" ht="14.25" customHeight="1">
      <c r="A25" s="41"/>
      <c r="B25" s="41">
        <v>5</v>
      </c>
      <c r="C25" s="41"/>
      <c r="D25" s="41"/>
      <c r="E25" s="41" t="s">
        <v>50</v>
      </c>
      <c r="F25" s="46"/>
      <c r="G25" s="44">
        <v>200</v>
      </c>
      <c r="H25" s="220">
        <v>200</v>
      </c>
      <c r="I25" s="541">
        <f>H25/G25</f>
        <v>1</v>
      </c>
    </row>
    <row r="26" spans="1:9" s="49" customFormat="1" ht="14.25" customHeight="1">
      <c r="A26" s="41"/>
      <c r="B26" s="41"/>
      <c r="C26" s="41"/>
      <c r="D26" s="41"/>
      <c r="E26" s="41"/>
      <c r="F26" s="46"/>
      <c r="G26" s="44"/>
      <c r="H26" s="220"/>
      <c r="I26" s="541"/>
    </row>
    <row r="27" spans="1:9" s="49" customFormat="1" ht="14.25" customHeight="1">
      <c r="A27" s="41"/>
      <c r="B27" s="41">
        <v>6</v>
      </c>
      <c r="C27" s="41"/>
      <c r="D27" s="41"/>
      <c r="E27" s="41" t="s">
        <v>175</v>
      </c>
      <c r="F27" s="45"/>
      <c r="G27" s="31"/>
      <c r="H27" s="220"/>
      <c r="I27" s="541"/>
    </row>
    <row r="28" spans="1:9" s="49" customFormat="1" ht="14.25" customHeight="1">
      <c r="A28" s="41"/>
      <c r="B28" s="41"/>
      <c r="C28" s="41"/>
      <c r="D28" s="41"/>
      <c r="E28" s="41"/>
      <c r="F28" s="45"/>
      <c r="G28" s="31"/>
      <c r="H28" s="220"/>
      <c r="I28" s="541"/>
    </row>
    <row r="29" spans="1:9" s="49" customFormat="1" ht="14.25" customHeight="1">
      <c r="A29" s="41"/>
      <c r="B29" s="41">
        <v>7</v>
      </c>
      <c r="C29" s="41"/>
      <c r="D29" s="41"/>
      <c r="E29" s="41" t="s">
        <v>52</v>
      </c>
      <c r="F29" s="45"/>
      <c r="G29" s="31"/>
      <c r="H29" s="220"/>
      <c r="I29" s="541"/>
    </row>
    <row r="30" spans="1:9" s="51" customFormat="1" ht="14.25" customHeight="1">
      <c r="A30" s="28"/>
      <c r="B30" s="29"/>
      <c r="C30" s="50"/>
      <c r="D30" s="28"/>
      <c r="E30" s="50"/>
      <c r="F30" s="45"/>
      <c r="G30" s="31"/>
      <c r="H30" s="219"/>
      <c r="I30" s="541"/>
    </row>
    <row r="31" spans="2:9" s="41" customFormat="1" ht="12.75">
      <c r="B31" s="41">
        <v>8</v>
      </c>
      <c r="E31" s="41" t="s">
        <v>56</v>
      </c>
      <c r="F31" s="46"/>
      <c r="G31" s="52"/>
      <c r="H31" s="220"/>
      <c r="I31" s="541"/>
    </row>
    <row r="32" spans="6:9" s="41" customFormat="1" ht="12.75">
      <c r="F32" s="46"/>
      <c r="G32" s="52"/>
      <c r="H32" s="220"/>
      <c r="I32" s="541"/>
    </row>
    <row r="33" spans="2:9" s="41" customFormat="1" ht="12.75">
      <c r="B33" s="43"/>
      <c r="E33" s="41" t="s">
        <v>176</v>
      </c>
      <c r="F33" s="48">
        <v>121924</v>
      </c>
      <c r="G33" s="52">
        <v>132626</v>
      </c>
      <c r="H33" s="220">
        <v>130039</v>
      </c>
      <c r="I33" s="541">
        <f>H33/G33</f>
        <v>0.9804940207802392</v>
      </c>
    </row>
    <row r="34" spans="2:9" s="41" customFormat="1" ht="12.75">
      <c r="B34" s="43"/>
      <c r="F34" s="48"/>
      <c r="G34" s="52"/>
      <c r="H34" s="222"/>
      <c r="I34" s="541"/>
    </row>
    <row r="35" spans="1:9" s="49" customFormat="1" ht="14.25" customHeight="1">
      <c r="A35" s="41">
        <v>2</v>
      </c>
      <c r="B35" s="43"/>
      <c r="C35" s="41"/>
      <c r="D35" s="41"/>
      <c r="E35" s="41" t="s">
        <v>177</v>
      </c>
      <c r="F35" s="53">
        <f>F14+F23+F31+F33</f>
        <v>146774</v>
      </c>
      <c r="G35" s="222">
        <f>G14+G23+G31+G33</f>
        <v>158268</v>
      </c>
      <c r="H35" s="542">
        <f>H14+H23+H31+H33+H25</f>
        <v>155232</v>
      </c>
      <c r="I35" s="541">
        <f>H35/G35</f>
        <v>0.9808173477898249</v>
      </c>
    </row>
    <row r="36" spans="1:10" s="39" customFormat="1" ht="49.5" customHeight="1">
      <c r="A36" s="38" t="s">
        <v>161</v>
      </c>
      <c r="B36" s="38" t="s">
        <v>1</v>
      </c>
      <c r="C36" s="38" t="s">
        <v>2</v>
      </c>
      <c r="D36" s="38" t="s">
        <v>3</v>
      </c>
      <c r="E36" s="39" t="s">
        <v>178</v>
      </c>
      <c r="F36" s="40" t="s">
        <v>415</v>
      </c>
      <c r="G36" s="536" t="s">
        <v>408</v>
      </c>
      <c r="H36" s="537" t="s">
        <v>430</v>
      </c>
      <c r="I36" s="541"/>
      <c r="J36" s="539"/>
    </row>
    <row r="37" spans="6:9" ht="12.75">
      <c r="F37" s="45"/>
      <c r="H37" s="540"/>
      <c r="I37" s="541"/>
    </row>
    <row r="38" spans="4:9" ht="12.75">
      <c r="D38" s="28">
        <v>1</v>
      </c>
      <c r="E38" s="28" t="s">
        <v>179</v>
      </c>
      <c r="F38" s="55">
        <v>64550</v>
      </c>
      <c r="G38" s="31">
        <v>63301</v>
      </c>
      <c r="H38" s="219">
        <v>62531</v>
      </c>
      <c r="I38" s="541">
        <f aca="true" t="shared" si="0" ref="I38:I43">H38/G38</f>
        <v>0.9878358951675329</v>
      </c>
    </row>
    <row r="39" spans="4:9" ht="12.75">
      <c r="D39" s="28">
        <v>2</v>
      </c>
      <c r="E39" s="28" t="s">
        <v>180</v>
      </c>
      <c r="F39" s="55">
        <v>2621</v>
      </c>
      <c r="G39" s="31">
        <v>2621</v>
      </c>
      <c r="H39" s="219">
        <v>2598</v>
      </c>
      <c r="I39" s="541">
        <f t="shared" si="0"/>
        <v>0.9912247233880198</v>
      </c>
    </row>
    <row r="40" spans="4:9" ht="12.75">
      <c r="D40" s="28">
        <v>3</v>
      </c>
      <c r="E40" s="28" t="s">
        <v>283</v>
      </c>
      <c r="F40" s="55"/>
      <c r="G40" s="31">
        <v>1413</v>
      </c>
      <c r="H40" s="219">
        <v>1297</v>
      </c>
      <c r="I40" s="541">
        <f t="shared" si="0"/>
        <v>0.9179051663128096</v>
      </c>
    </row>
    <row r="41" spans="4:9" ht="12.75">
      <c r="D41" s="28">
        <v>4</v>
      </c>
      <c r="E41" s="28" t="s">
        <v>181</v>
      </c>
      <c r="F41" s="55">
        <v>3200</v>
      </c>
      <c r="G41" s="31">
        <v>3318</v>
      </c>
      <c r="H41" s="219">
        <v>2107</v>
      </c>
      <c r="I41" s="541">
        <f t="shared" si="0"/>
        <v>0.6350210970464135</v>
      </c>
    </row>
    <row r="42" spans="1:9" s="51" customFormat="1" ht="14.25" customHeight="1">
      <c r="A42" s="28"/>
      <c r="B42" s="29"/>
      <c r="C42" s="28"/>
      <c r="D42" s="28">
        <v>5</v>
      </c>
      <c r="E42" s="28" t="s">
        <v>182</v>
      </c>
      <c r="F42" s="55">
        <v>350</v>
      </c>
      <c r="G42" s="31">
        <v>350</v>
      </c>
      <c r="H42" s="219">
        <v>499</v>
      </c>
      <c r="I42" s="541">
        <f t="shared" si="0"/>
        <v>1.4257142857142857</v>
      </c>
    </row>
    <row r="43" spans="4:9" ht="12.75">
      <c r="D43" s="28">
        <v>6</v>
      </c>
      <c r="E43" s="28" t="s">
        <v>183</v>
      </c>
      <c r="F43" s="55">
        <v>1481</v>
      </c>
      <c r="G43" s="31">
        <v>4766</v>
      </c>
      <c r="H43" s="219">
        <v>5352</v>
      </c>
      <c r="I43" s="541">
        <f t="shared" si="0"/>
        <v>1.1229542593369701</v>
      </c>
    </row>
    <row r="44" spans="4:9" ht="12.75">
      <c r="D44" s="28">
        <v>7</v>
      </c>
      <c r="E44" s="28" t="s">
        <v>184</v>
      </c>
      <c r="F44" s="55"/>
      <c r="I44" s="541"/>
    </row>
    <row r="45" spans="4:9" ht="12.75">
      <c r="D45" s="28">
        <v>8</v>
      </c>
      <c r="E45" s="28" t="s">
        <v>65</v>
      </c>
      <c r="F45" s="55">
        <v>658</v>
      </c>
      <c r="G45" s="31">
        <v>1180</v>
      </c>
      <c r="H45" s="219">
        <v>1180</v>
      </c>
      <c r="I45" s="541">
        <f>H45/G45</f>
        <v>1</v>
      </c>
    </row>
    <row r="46" spans="1:9" s="51" customFormat="1" ht="14.25" customHeight="1">
      <c r="A46" s="28"/>
      <c r="B46" s="29"/>
      <c r="C46" s="28"/>
      <c r="D46" s="28">
        <v>9</v>
      </c>
      <c r="E46" s="28" t="s">
        <v>185</v>
      </c>
      <c r="F46" s="55"/>
      <c r="G46" s="31"/>
      <c r="H46" s="219"/>
      <c r="I46" s="541"/>
    </row>
    <row r="47" spans="4:9" ht="12.75">
      <c r="D47" s="28">
        <v>10</v>
      </c>
      <c r="E47" s="28" t="s">
        <v>186</v>
      </c>
      <c r="F47" s="55"/>
      <c r="G47" s="31">
        <v>913</v>
      </c>
      <c r="H47" s="219">
        <v>913</v>
      </c>
      <c r="I47" s="541">
        <f>H47/G47</f>
        <v>1</v>
      </c>
    </row>
    <row r="48" spans="4:9" ht="12.75">
      <c r="D48" s="28">
        <v>11</v>
      </c>
      <c r="E48" s="28" t="s">
        <v>70</v>
      </c>
      <c r="F48" s="55">
        <v>550</v>
      </c>
      <c r="G48" s="31">
        <v>556</v>
      </c>
      <c r="H48" s="219">
        <v>582</v>
      </c>
      <c r="I48" s="541">
        <f>H48/G48</f>
        <v>1.0467625899280575</v>
      </c>
    </row>
    <row r="49" spans="4:9" ht="12.75">
      <c r="D49" s="28">
        <v>12</v>
      </c>
      <c r="E49" s="28" t="s">
        <v>71</v>
      </c>
      <c r="F49" s="55">
        <v>6184</v>
      </c>
      <c r="G49" s="31">
        <v>5662</v>
      </c>
      <c r="H49" s="219">
        <v>5217</v>
      </c>
      <c r="I49" s="541">
        <f>H49/G49</f>
        <v>0.9214058636524196</v>
      </c>
    </row>
    <row r="50" spans="4:9" ht="12.75">
      <c r="D50" s="28">
        <v>13</v>
      </c>
      <c r="E50" s="28" t="s">
        <v>187</v>
      </c>
      <c r="F50" s="55">
        <v>250</v>
      </c>
      <c r="G50" s="31">
        <v>250</v>
      </c>
      <c r="H50" s="219">
        <v>109</v>
      </c>
      <c r="I50" s="541">
        <f>H50/G50</f>
        <v>0.436</v>
      </c>
    </row>
    <row r="51" spans="4:9" ht="12.75">
      <c r="D51" s="28">
        <v>14</v>
      </c>
      <c r="E51" s="28" t="s">
        <v>188</v>
      </c>
      <c r="F51" s="55"/>
      <c r="I51" s="541"/>
    </row>
    <row r="52" spans="1:19" s="51" customFormat="1" ht="14.25" customHeight="1">
      <c r="A52" s="28"/>
      <c r="B52" s="29"/>
      <c r="C52" s="28"/>
      <c r="D52" s="28">
        <v>15</v>
      </c>
      <c r="E52" s="28" t="s">
        <v>74</v>
      </c>
      <c r="F52" s="55">
        <v>432</v>
      </c>
      <c r="G52" s="31">
        <v>432</v>
      </c>
      <c r="H52" s="219">
        <v>378</v>
      </c>
      <c r="I52" s="541">
        <f>H52/G52</f>
        <v>0.875</v>
      </c>
      <c r="S52" s="51" t="s">
        <v>189</v>
      </c>
    </row>
    <row r="53" spans="1:9" s="51" customFormat="1" ht="14.25" customHeight="1">
      <c r="A53" s="28"/>
      <c r="B53" s="29"/>
      <c r="C53" s="28"/>
      <c r="D53" s="28">
        <v>16</v>
      </c>
      <c r="E53" s="28" t="s">
        <v>190</v>
      </c>
      <c r="F53" s="55"/>
      <c r="G53" s="31">
        <v>863</v>
      </c>
      <c r="H53" s="219">
        <v>863</v>
      </c>
      <c r="I53" s="541">
        <f>H53/G53</f>
        <v>1</v>
      </c>
    </row>
    <row r="54" spans="1:9" s="51" customFormat="1" ht="14.25" customHeight="1">
      <c r="A54" s="28"/>
      <c r="B54" s="29"/>
      <c r="C54" s="28"/>
      <c r="D54" s="28">
        <v>17</v>
      </c>
      <c r="E54" s="28" t="s">
        <v>191</v>
      </c>
      <c r="F54" s="55"/>
      <c r="G54" s="31">
        <v>171</v>
      </c>
      <c r="H54" s="219">
        <v>170</v>
      </c>
      <c r="I54" s="541">
        <f>H54/G54</f>
        <v>0.9941520467836257</v>
      </c>
    </row>
    <row r="55" spans="2:9" s="41" customFormat="1" ht="12.75">
      <c r="B55" s="41">
        <v>1</v>
      </c>
      <c r="E55" s="41" t="s">
        <v>77</v>
      </c>
      <c r="F55" s="218">
        <f>SUM(F38:F54)</f>
        <v>80276</v>
      </c>
      <c r="G55" s="218">
        <f>SUM(G38:G54)</f>
        <v>85796</v>
      </c>
      <c r="H55" s="218">
        <f>SUM(H38:H54)</f>
        <v>83796</v>
      </c>
      <c r="I55" s="541">
        <f>H55/G55</f>
        <v>0.9766888899249382</v>
      </c>
    </row>
    <row r="56" spans="2:9" s="41" customFormat="1" ht="12.75">
      <c r="B56" s="43"/>
      <c r="F56" s="45"/>
      <c r="G56" s="31"/>
      <c r="H56" s="220"/>
      <c r="I56" s="541"/>
    </row>
    <row r="57" spans="2:9" s="41" customFormat="1" ht="12.75">
      <c r="B57" s="43"/>
      <c r="F57" s="45"/>
      <c r="G57" s="31"/>
      <c r="H57" s="220"/>
      <c r="I57" s="541"/>
    </row>
    <row r="58" spans="2:9" s="41" customFormat="1" ht="12.75">
      <c r="B58" s="43"/>
      <c r="F58" s="45"/>
      <c r="G58" s="31"/>
      <c r="H58" s="220"/>
      <c r="I58" s="541"/>
    </row>
    <row r="59" spans="2:9" s="41" customFormat="1" ht="12.75">
      <c r="B59" s="43"/>
      <c r="F59" s="45"/>
      <c r="G59" s="31"/>
      <c r="H59" s="220"/>
      <c r="I59" s="541"/>
    </row>
    <row r="60" spans="3:9" ht="12.75">
      <c r="C60" s="28">
        <v>1</v>
      </c>
      <c r="E60" s="28" t="s">
        <v>192</v>
      </c>
      <c r="F60" s="55">
        <v>17650</v>
      </c>
      <c r="G60" s="31">
        <v>20850</v>
      </c>
      <c r="H60" s="219">
        <v>21053</v>
      </c>
      <c r="I60" s="541">
        <f>H60/G60</f>
        <v>1.0097362110311752</v>
      </c>
    </row>
    <row r="61" spans="1:9" s="51" customFormat="1" ht="14.25" customHeight="1">
      <c r="A61" s="28"/>
      <c r="B61" s="29"/>
      <c r="C61" s="28">
        <v>2</v>
      </c>
      <c r="D61" s="28"/>
      <c r="E61" s="28" t="s">
        <v>79</v>
      </c>
      <c r="F61" s="55">
        <v>83</v>
      </c>
      <c r="G61" s="31"/>
      <c r="H61" s="219"/>
      <c r="I61" s="541"/>
    </row>
    <row r="62" spans="3:9" ht="12.75">
      <c r="C62" s="28">
        <v>3</v>
      </c>
      <c r="E62" s="28" t="s">
        <v>80</v>
      </c>
      <c r="F62" s="55">
        <v>80</v>
      </c>
      <c r="G62" s="31">
        <v>80</v>
      </c>
      <c r="H62" s="219">
        <v>79</v>
      </c>
      <c r="I62" s="541">
        <f>H62/G62</f>
        <v>0.9875</v>
      </c>
    </row>
    <row r="63" spans="3:9" ht="12.75">
      <c r="C63" s="28">
        <v>4</v>
      </c>
      <c r="E63" s="28" t="s">
        <v>193</v>
      </c>
      <c r="F63" s="55">
        <v>200</v>
      </c>
      <c r="G63" s="31">
        <v>200</v>
      </c>
      <c r="H63" s="219">
        <v>242</v>
      </c>
      <c r="I63" s="541">
        <f>H63/G63</f>
        <v>1.21</v>
      </c>
    </row>
    <row r="64" spans="3:9" ht="12.75">
      <c r="C64" s="28">
        <v>5</v>
      </c>
      <c r="E64" s="28" t="s">
        <v>82</v>
      </c>
      <c r="F64" s="55"/>
      <c r="I64" s="541"/>
    </row>
    <row r="65" spans="6:9" ht="12.75">
      <c r="F65" s="55"/>
      <c r="I65" s="541"/>
    </row>
    <row r="66" spans="2:9" s="41" customFormat="1" ht="12.75">
      <c r="B66" s="41">
        <v>2</v>
      </c>
      <c r="E66" s="41" t="s">
        <v>83</v>
      </c>
      <c r="F66" s="222">
        <f>SUM(F60:F64)</f>
        <v>18013</v>
      </c>
      <c r="G66" s="222">
        <f>SUM(G60:G64)</f>
        <v>21130</v>
      </c>
      <c r="H66" s="220">
        <f>SUM(H60:H65)</f>
        <v>21374</v>
      </c>
      <c r="I66" s="541">
        <f>H66/G66</f>
        <v>1.0115475627070516</v>
      </c>
    </row>
    <row r="67" spans="6:9" s="41" customFormat="1" ht="12.75">
      <c r="F67" s="53"/>
      <c r="G67" s="53"/>
      <c r="H67" s="220"/>
      <c r="I67" s="541"/>
    </row>
    <row r="68" spans="2:9" s="41" customFormat="1" ht="12.75">
      <c r="B68" s="43"/>
      <c r="F68" s="53"/>
      <c r="G68" s="44"/>
      <c r="H68" s="543"/>
      <c r="I68" s="541"/>
    </row>
    <row r="69" spans="1:10" s="39" customFormat="1" ht="49.5" customHeight="1">
      <c r="A69" s="38" t="s">
        <v>161</v>
      </c>
      <c r="B69" s="38" t="s">
        <v>1</v>
      </c>
      <c r="C69" s="38" t="s">
        <v>2</v>
      </c>
      <c r="D69" s="38" t="s">
        <v>3</v>
      </c>
      <c r="E69" s="39" t="s">
        <v>178</v>
      </c>
      <c r="F69" s="40" t="s">
        <v>415</v>
      </c>
      <c r="G69" s="536" t="s">
        <v>408</v>
      </c>
      <c r="H69" s="537" t="s">
        <v>430</v>
      </c>
      <c r="I69" s="541"/>
      <c r="J69" s="539"/>
    </row>
    <row r="70" spans="3:9" ht="12.75">
      <c r="C70" s="39"/>
      <c r="D70" s="28">
        <v>1</v>
      </c>
      <c r="E70" s="28" t="s">
        <v>194</v>
      </c>
      <c r="F70" s="55">
        <v>15500</v>
      </c>
      <c r="G70" s="31">
        <v>15500</v>
      </c>
      <c r="H70" s="540">
        <v>17129</v>
      </c>
      <c r="I70" s="541">
        <f aca="true" t="shared" si="1" ref="I70:I132">H70/G70</f>
        <v>1.1050967741935485</v>
      </c>
    </row>
    <row r="71" spans="4:9" ht="12.75">
      <c r="D71" s="28">
        <v>2</v>
      </c>
      <c r="E71" s="28" t="s">
        <v>195</v>
      </c>
      <c r="F71" s="55">
        <v>10</v>
      </c>
      <c r="G71" s="31">
        <v>10</v>
      </c>
      <c r="H71" s="219">
        <v>32</v>
      </c>
      <c r="I71" s="541">
        <f t="shared" si="1"/>
        <v>3.2</v>
      </c>
    </row>
    <row r="72" spans="1:9" s="51" customFormat="1" ht="14.25" customHeight="1">
      <c r="A72" s="28"/>
      <c r="B72" s="29"/>
      <c r="C72" s="28"/>
      <c r="D72" s="28">
        <v>3</v>
      </c>
      <c r="E72" s="28" t="s">
        <v>196</v>
      </c>
      <c r="F72" s="55"/>
      <c r="G72" s="31"/>
      <c r="H72" s="219"/>
      <c r="I72" s="541"/>
    </row>
    <row r="73" spans="4:9" ht="12.75">
      <c r="D73" s="28">
        <v>4</v>
      </c>
      <c r="E73" s="28" t="s">
        <v>197</v>
      </c>
      <c r="F73" s="55">
        <v>350</v>
      </c>
      <c r="G73" s="31">
        <v>382</v>
      </c>
      <c r="H73" s="219">
        <v>391</v>
      </c>
      <c r="I73" s="541">
        <f t="shared" si="1"/>
        <v>1.0235602094240839</v>
      </c>
    </row>
    <row r="74" spans="4:9" ht="12.75">
      <c r="D74" s="28">
        <v>5</v>
      </c>
      <c r="E74" s="28" t="s">
        <v>198</v>
      </c>
      <c r="F74" s="55">
        <v>450</v>
      </c>
      <c r="G74" s="31">
        <v>454</v>
      </c>
      <c r="H74" s="219">
        <v>424</v>
      </c>
      <c r="I74" s="541">
        <f t="shared" si="1"/>
        <v>0.933920704845815</v>
      </c>
    </row>
    <row r="75" spans="4:9" ht="12.75">
      <c r="D75" s="28">
        <v>6</v>
      </c>
      <c r="E75" s="28" t="s">
        <v>199</v>
      </c>
      <c r="F75" s="55">
        <v>160</v>
      </c>
      <c r="G75" s="31">
        <v>160</v>
      </c>
      <c r="H75" s="219">
        <v>159</v>
      </c>
      <c r="I75" s="541">
        <f t="shared" si="1"/>
        <v>0.99375</v>
      </c>
    </row>
    <row r="76" spans="4:9" ht="12.75">
      <c r="D76" s="28">
        <v>7</v>
      </c>
      <c r="E76" s="28" t="s">
        <v>200</v>
      </c>
      <c r="F76" s="55"/>
      <c r="I76" s="541"/>
    </row>
    <row r="77" spans="4:9" ht="12.75">
      <c r="D77" s="28">
        <v>8</v>
      </c>
      <c r="E77" s="28" t="s">
        <v>201</v>
      </c>
      <c r="F77" s="55"/>
      <c r="I77" s="541"/>
    </row>
    <row r="78" spans="1:9" s="51" customFormat="1" ht="14.25" customHeight="1">
      <c r="A78" s="28"/>
      <c r="B78" s="29"/>
      <c r="C78" s="28"/>
      <c r="D78" s="28">
        <v>9</v>
      </c>
      <c r="E78" s="28" t="s">
        <v>202</v>
      </c>
      <c r="F78" s="55">
        <v>210</v>
      </c>
      <c r="G78" s="31">
        <v>233</v>
      </c>
      <c r="H78" s="219">
        <v>55</v>
      </c>
      <c r="I78" s="541">
        <f t="shared" si="1"/>
        <v>0.23605150214592274</v>
      </c>
    </row>
    <row r="79" spans="4:9" ht="12.75">
      <c r="D79" s="28">
        <v>10</v>
      </c>
      <c r="E79" s="28" t="s">
        <v>203</v>
      </c>
      <c r="F79" s="55">
        <v>740</v>
      </c>
      <c r="G79" s="31">
        <v>1252</v>
      </c>
      <c r="H79" s="219">
        <v>1269</v>
      </c>
      <c r="I79" s="541">
        <f t="shared" si="1"/>
        <v>1.0135782747603834</v>
      </c>
    </row>
    <row r="80" spans="4:9" ht="12" customHeight="1">
      <c r="D80" s="28">
        <v>11</v>
      </c>
      <c r="E80" s="28" t="s">
        <v>89</v>
      </c>
      <c r="F80" s="55">
        <v>250</v>
      </c>
      <c r="G80" s="31">
        <v>250</v>
      </c>
      <c r="H80" s="219">
        <v>174</v>
      </c>
      <c r="I80" s="541">
        <f t="shared" si="1"/>
        <v>0.696</v>
      </c>
    </row>
    <row r="81" spans="4:9" ht="12" customHeight="1">
      <c r="D81" s="28">
        <v>12</v>
      </c>
      <c r="E81" s="28" t="s">
        <v>90</v>
      </c>
      <c r="F81" s="55">
        <v>1900</v>
      </c>
      <c r="G81" s="31">
        <v>1909</v>
      </c>
      <c r="H81" s="219">
        <v>1645</v>
      </c>
      <c r="I81" s="541">
        <f t="shared" si="1"/>
        <v>0.8617077003666841</v>
      </c>
    </row>
    <row r="82" spans="2:9" s="41" customFormat="1" ht="14.25" customHeight="1">
      <c r="B82" s="43"/>
      <c r="C82" s="41">
        <v>1</v>
      </c>
      <c r="E82" s="41" t="s">
        <v>204</v>
      </c>
      <c r="F82" s="222">
        <f>SUM(F70:F81)</f>
        <v>19570</v>
      </c>
      <c r="G82" s="222">
        <f>SUM(G70:G81)</f>
        <v>20150</v>
      </c>
      <c r="H82" s="222">
        <f>SUM(H70:H81)</f>
        <v>21278</v>
      </c>
      <c r="I82" s="541">
        <f t="shared" si="1"/>
        <v>1.0559801488833747</v>
      </c>
    </row>
    <row r="83" spans="3:9" ht="12.75" hidden="1">
      <c r="C83" s="56">
        <v>1</v>
      </c>
      <c r="F83" s="45"/>
      <c r="I83" s="541" t="e">
        <f t="shared" si="1"/>
        <v>#DIV/0!</v>
      </c>
    </row>
    <row r="84" spans="6:9" ht="12.75">
      <c r="F84" s="45"/>
      <c r="I84" s="541"/>
    </row>
    <row r="85" spans="6:9" ht="12.75">
      <c r="F85" s="45"/>
      <c r="I85" s="541"/>
    </row>
    <row r="86" spans="4:9" ht="12.75">
      <c r="D86" s="28">
        <v>1</v>
      </c>
      <c r="E86" s="28" t="s">
        <v>205</v>
      </c>
      <c r="F86" s="55">
        <v>500</v>
      </c>
      <c r="G86" s="31">
        <v>500</v>
      </c>
      <c r="H86" s="219">
        <v>518</v>
      </c>
      <c r="I86" s="541">
        <f t="shared" si="1"/>
        <v>1.036</v>
      </c>
    </row>
    <row r="87" spans="4:9" ht="12.75">
      <c r="D87" s="28">
        <v>2</v>
      </c>
      <c r="E87" s="28" t="s">
        <v>93</v>
      </c>
      <c r="F87" s="55">
        <v>245</v>
      </c>
      <c r="G87" s="31">
        <v>245</v>
      </c>
      <c r="H87" s="219">
        <v>203</v>
      </c>
      <c r="I87" s="541">
        <f t="shared" si="1"/>
        <v>0.8285714285714286</v>
      </c>
    </row>
    <row r="88" spans="4:9" ht="12.75">
      <c r="D88" s="28">
        <v>3</v>
      </c>
      <c r="E88" s="28" t="s">
        <v>206</v>
      </c>
      <c r="F88" s="55">
        <v>744</v>
      </c>
      <c r="G88" s="31">
        <v>744</v>
      </c>
      <c r="H88" s="219">
        <v>759</v>
      </c>
      <c r="I88" s="541">
        <f t="shared" si="1"/>
        <v>1.0201612903225807</v>
      </c>
    </row>
    <row r="89" spans="2:9" s="41" customFormat="1" ht="12.75">
      <c r="B89" s="43"/>
      <c r="C89" s="47">
        <v>2</v>
      </c>
      <c r="E89" s="41" t="s">
        <v>95</v>
      </c>
      <c r="F89" s="296">
        <f>SUM(F86:F88)</f>
        <v>1489</v>
      </c>
      <c r="G89" s="52">
        <f>SUM(G86:G88)</f>
        <v>1489</v>
      </c>
      <c r="H89" s="52">
        <f>SUM(H86:H88)</f>
        <v>1480</v>
      </c>
      <c r="I89" s="541">
        <f t="shared" si="1"/>
        <v>0.9939556749496307</v>
      </c>
    </row>
    <row r="90" spans="2:9" s="41" customFormat="1" ht="12.75">
      <c r="B90" s="43"/>
      <c r="C90" s="47"/>
      <c r="F90" s="296"/>
      <c r="G90" s="52"/>
      <c r="H90" s="220"/>
      <c r="I90" s="541"/>
    </row>
    <row r="91" spans="4:9" ht="12.75">
      <c r="D91" s="28">
        <v>1</v>
      </c>
      <c r="E91" s="28" t="s">
        <v>207</v>
      </c>
      <c r="F91" s="55">
        <v>72</v>
      </c>
      <c r="G91" s="31">
        <v>72</v>
      </c>
      <c r="I91" s="541">
        <f t="shared" si="1"/>
        <v>0</v>
      </c>
    </row>
    <row r="92" spans="2:9" s="41" customFormat="1" ht="12.75">
      <c r="B92" s="43"/>
      <c r="D92" s="28">
        <v>2</v>
      </c>
      <c r="E92" s="28" t="s">
        <v>96</v>
      </c>
      <c r="F92" s="55"/>
      <c r="G92" s="31"/>
      <c r="H92" s="220"/>
      <c r="I92" s="541"/>
    </row>
    <row r="93" spans="2:9" s="41" customFormat="1" ht="12.75">
      <c r="B93" s="43"/>
      <c r="D93" s="28">
        <v>3</v>
      </c>
      <c r="E93" s="28" t="s">
        <v>208</v>
      </c>
      <c r="F93" s="55">
        <v>70</v>
      </c>
      <c r="G93" s="31">
        <v>339</v>
      </c>
      <c r="H93" s="219">
        <v>387</v>
      </c>
      <c r="I93" s="541">
        <f t="shared" si="1"/>
        <v>1.1415929203539823</v>
      </c>
    </row>
    <row r="94" spans="4:9" ht="12.75">
      <c r="D94" s="28">
        <v>4</v>
      </c>
      <c r="E94" s="28" t="s">
        <v>209</v>
      </c>
      <c r="F94" s="55">
        <v>7610</v>
      </c>
      <c r="G94" s="31">
        <v>7610</v>
      </c>
      <c r="H94" s="219">
        <v>4611</v>
      </c>
      <c r="I94" s="541">
        <f t="shared" si="1"/>
        <v>0.6059132720105125</v>
      </c>
    </row>
    <row r="95" spans="1:9" s="51" customFormat="1" ht="14.25" customHeight="1">
      <c r="A95" s="28"/>
      <c r="B95" s="29"/>
      <c r="C95" s="28"/>
      <c r="D95" s="28">
        <v>5</v>
      </c>
      <c r="E95" s="28" t="s">
        <v>210</v>
      </c>
      <c r="F95" s="55">
        <v>1925</v>
      </c>
      <c r="G95" s="31">
        <v>1925</v>
      </c>
      <c r="H95" s="219">
        <v>2545</v>
      </c>
      <c r="I95" s="541">
        <f t="shared" si="1"/>
        <v>1.3220779220779222</v>
      </c>
    </row>
    <row r="96" spans="4:9" ht="12.75">
      <c r="D96" s="28">
        <v>6</v>
      </c>
      <c r="E96" s="28" t="s">
        <v>211</v>
      </c>
      <c r="F96" s="55">
        <v>800</v>
      </c>
      <c r="G96" s="31">
        <v>800</v>
      </c>
      <c r="H96" s="219">
        <v>650</v>
      </c>
      <c r="I96" s="541">
        <f t="shared" si="1"/>
        <v>0.8125</v>
      </c>
    </row>
    <row r="97" spans="4:9" ht="12.75">
      <c r="D97" s="28">
        <v>7</v>
      </c>
      <c r="E97" s="28" t="s">
        <v>212</v>
      </c>
      <c r="F97" s="55">
        <v>995</v>
      </c>
      <c r="G97" s="31">
        <v>995</v>
      </c>
      <c r="H97" s="219">
        <v>874</v>
      </c>
      <c r="I97" s="541">
        <f t="shared" si="1"/>
        <v>0.878391959798995</v>
      </c>
    </row>
    <row r="98" spans="3:9" ht="12.75">
      <c r="C98" s="39"/>
      <c r="D98" s="28">
        <v>8</v>
      </c>
      <c r="E98" s="28" t="s">
        <v>213</v>
      </c>
      <c r="F98" s="55">
        <v>1285</v>
      </c>
      <c r="G98" s="31">
        <v>1882</v>
      </c>
      <c r="H98" s="219">
        <v>2871</v>
      </c>
      <c r="I98" s="541">
        <f t="shared" si="1"/>
        <v>1.5255047821466525</v>
      </c>
    </row>
    <row r="99" spans="3:9" ht="12.75">
      <c r="C99" s="39"/>
      <c r="D99" s="28">
        <v>9</v>
      </c>
      <c r="E99" s="28" t="s">
        <v>214</v>
      </c>
      <c r="F99" s="55">
        <v>100</v>
      </c>
      <c r="G99" s="31">
        <v>100</v>
      </c>
      <c r="H99" s="219">
        <v>50</v>
      </c>
      <c r="I99" s="541">
        <f t="shared" si="1"/>
        <v>0.5</v>
      </c>
    </row>
    <row r="100" spans="2:9" s="39" customFormat="1" ht="12.75" customHeight="1">
      <c r="B100" s="299"/>
      <c r="C100" s="47">
        <v>3</v>
      </c>
      <c r="E100" s="41" t="s">
        <v>105</v>
      </c>
      <c r="F100" s="296">
        <f>SUM(F91:F99)</f>
        <v>12857</v>
      </c>
      <c r="G100" s="296">
        <f>SUM(G91:G99)</f>
        <v>13723</v>
      </c>
      <c r="H100" s="544">
        <f>SUM(H91:H99)</f>
        <v>11988</v>
      </c>
      <c r="I100" s="541">
        <f t="shared" si="1"/>
        <v>0.8735699191138964</v>
      </c>
    </row>
    <row r="101" spans="1:10" s="39" customFormat="1" ht="49.5" customHeight="1">
      <c r="A101" s="38" t="s">
        <v>161</v>
      </c>
      <c r="B101" s="38" t="s">
        <v>1</v>
      </c>
      <c r="C101" s="38" t="s">
        <v>2</v>
      </c>
      <c r="D101" s="38" t="s">
        <v>3</v>
      </c>
      <c r="E101" s="39" t="s">
        <v>178</v>
      </c>
      <c r="F101" s="217" t="s">
        <v>415</v>
      </c>
      <c r="G101" s="536" t="s">
        <v>408</v>
      </c>
      <c r="H101" s="537" t="s">
        <v>430</v>
      </c>
      <c r="I101" s="541"/>
      <c r="J101" s="539"/>
    </row>
    <row r="102" spans="4:9" ht="12.75">
      <c r="D102" s="28">
        <v>1</v>
      </c>
      <c r="E102" s="28" t="s">
        <v>215</v>
      </c>
      <c r="F102" s="55">
        <v>8479</v>
      </c>
      <c r="G102" s="31">
        <v>8657</v>
      </c>
      <c r="H102" s="540">
        <v>8277</v>
      </c>
      <c r="I102" s="541">
        <f t="shared" si="1"/>
        <v>0.9561048862192445</v>
      </c>
    </row>
    <row r="103" spans="2:9" s="58" customFormat="1" ht="12.75">
      <c r="B103" s="59"/>
      <c r="C103" s="28"/>
      <c r="D103" s="50">
        <v>2</v>
      </c>
      <c r="E103" s="28" t="s">
        <v>216</v>
      </c>
      <c r="F103" s="55"/>
      <c r="G103" s="31"/>
      <c r="H103" s="303"/>
      <c r="I103" s="541"/>
    </row>
    <row r="104" spans="2:9" s="47" customFormat="1" ht="12.75">
      <c r="B104" s="60"/>
      <c r="C104" s="47">
        <v>4</v>
      </c>
      <c r="E104" s="58" t="s">
        <v>217</v>
      </c>
      <c r="F104" s="298">
        <f>SUM(F102:F103)</f>
        <v>8479</v>
      </c>
      <c r="G104" s="298">
        <f>SUM(G102:G103)</f>
        <v>8657</v>
      </c>
      <c r="H104" s="545">
        <v>8277</v>
      </c>
      <c r="I104" s="541">
        <f t="shared" si="1"/>
        <v>0.9561048862192445</v>
      </c>
    </row>
    <row r="105" spans="2:9" s="47" customFormat="1" ht="12.75">
      <c r="B105" s="60"/>
      <c r="C105" s="58"/>
      <c r="E105" s="58"/>
      <c r="F105" s="298"/>
      <c r="G105" s="44"/>
      <c r="H105" s="220"/>
      <c r="I105" s="541"/>
    </row>
    <row r="106" spans="2:9" s="56" customFormat="1" ht="12.75">
      <c r="B106" s="57"/>
      <c r="C106" s="28"/>
      <c r="D106" s="50">
        <v>1</v>
      </c>
      <c r="E106" s="28" t="s">
        <v>109</v>
      </c>
      <c r="F106" s="55">
        <v>180</v>
      </c>
      <c r="G106" s="31">
        <v>180</v>
      </c>
      <c r="H106" s="219">
        <v>133</v>
      </c>
      <c r="I106" s="541">
        <f t="shared" si="1"/>
        <v>0.7388888888888889</v>
      </c>
    </row>
    <row r="107" spans="2:9" s="56" customFormat="1" ht="12.75">
      <c r="B107" s="57"/>
      <c r="C107" s="28"/>
      <c r="D107" s="50">
        <v>2</v>
      </c>
      <c r="E107" s="28" t="s">
        <v>218</v>
      </c>
      <c r="F107" s="55">
        <v>75</v>
      </c>
      <c r="G107" s="31">
        <v>75</v>
      </c>
      <c r="H107" s="219">
        <v>23</v>
      </c>
      <c r="I107" s="541">
        <f t="shared" si="1"/>
        <v>0.30666666666666664</v>
      </c>
    </row>
    <row r="108" spans="2:9" s="41" customFormat="1" ht="12.75">
      <c r="B108" s="43"/>
      <c r="C108" s="47">
        <v>5</v>
      </c>
      <c r="E108" s="56" t="s">
        <v>219</v>
      </c>
      <c r="F108" s="298">
        <f>SUM(F106:F107)</f>
        <v>255</v>
      </c>
      <c r="G108" s="44">
        <f>SUM(G106:G107)</f>
        <v>255</v>
      </c>
      <c r="H108" s="220">
        <f>SUM(H106:H107)</f>
        <v>156</v>
      </c>
      <c r="I108" s="541">
        <f t="shared" si="1"/>
        <v>0.611764705882353</v>
      </c>
    </row>
    <row r="109" spans="2:9" s="41" customFormat="1" ht="12.75">
      <c r="B109" s="43"/>
      <c r="C109" s="56"/>
      <c r="E109" s="56"/>
      <c r="F109" s="298"/>
      <c r="G109" s="44"/>
      <c r="H109" s="220"/>
      <c r="I109" s="541"/>
    </row>
    <row r="110" spans="2:9" s="61" customFormat="1" ht="12.75">
      <c r="B110" s="62"/>
      <c r="C110" s="47">
        <v>6</v>
      </c>
      <c r="D110" s="58"/>
      <c r="E110" s="41" t="s">
        <v>220</v>
      </c>
      <c r="F110" s="296">
        <v>36</v>
      </c>
      <c r="G110" s="52">
        <v>141</v>
      </c>
      <c r="H110" s="220">
        <v>416</v>
      </c>
      <c r="I110" s="541">
        <f t="shared" si="1"/>
        <v>2.950354609929078</v>
      </c>
    </row>
    <row r="111" spans="2:9" s="61" customFormat="1" ht="12.75">
      <c r="B111" s="62"/>
      <c r="C111" s="41"/>
      <c r="D111" s="58"/>
      <c r="E111" s="41"/>
      <c r="F111" s="55"/>
      <c r="G111" s="31"/>
      <c r="H111" s="304"/>
      <c r="I111" s="541"/>
    </row>
    <row r="112" spans="2:9" s="41" customFormat="1" ht="12.75">
      <c r="B112" s="43"/>
      <c r="C112" s="47">
        <v>7</v>
      </c>
      <c r="E112" s="58" t="s">
        <v>221</v>
      </c>
      <c r="F112" s="296">
        <v>80</v>
      </c>
      <c r="G112" s="52">
        <v>80</v>
      </c>
      <c r="H112" s="220">
        <v>95</v>
      </c>
      <c r="I112" s="541">
        <f t="shared" si="1"/>
        <v>1.1875</v>
      </c>
    </row>
    <row r="113" spans="2:9" s="41" customFormat="1" ht="12.75">
      <c r="B113" s="43"/>
      <c r="C113" s="50"/>
      <c r="E113" s="58"/>
      <c r="F113" s="55"/>
      <c r="G113" s="31"/>
      <c r="H113" s="220"/>
      <c r="I113" s="541"/>
    </row>
    <row r="114" spans="3:9" ht="12.75">
      <c r="C114" s="47">
        <v>8</v>
      </c>
      <c r="D114" s="47"/>
      <c r="E114" s="41" t="s">
        <v>222</v>
      </c>
      <c r="F114" s="298">
        <v>577</v>
      </c>
      <c r="G114" s="52">
        <v>892</v>
      </c>
      <c r="H114" s="220">
        <v>679</v>
      </c>
      <c r="I114" s="541">
        <f t="shared" si="1"/>
        <v>0.7612107623318386</v>
      </c>
    </row>
    <row r="115" spans="6:9" ht="12.75">
      <c r="F115" s="55"/>
      <c r="I115" s="541"/>
    </row>
    <row r="116" spans="2:9" s="56" customFormat="1" ht="12.75">
      <c r="B116" s="57"/>
      <c r="C116" s="28"/>
      <c r="D116" s="50">
        <v>1</v>
      </c>
      <c r="E116" s="28" t="s">
        <v>118</v>
      </c>
      <c r="F116" s="55">
        <v>3500</v>
      </c>
      <c r="G116" s="31">
        <v>3500</v>
      </c>
      <c r="H116" s="219">
        <v>2816</v>
      </c>
      <c r="I116" s="541">
        <f t="shared" si="1"/>
        <v>0.8045714285714286</v>
      </c>
    </row>
    <row r="117" spans="2:9" s="41" customFormat="1" ht="12.75">
      <c r="B117" s="43"/>
      <c r="C117" s="47">
        <v>9</v>
      </c>
      <c r="E117" s="56" t="s">
        <v>119</v>
      </c>
      <c r="F117" s="298">
        <f>SUM(F116)</f>
        <v>3500</v>
      </c>
      <c r="G117" s="52">
        <v>3500</v>
      </c>
      <c r="H117" s="302">
        <f>SUM(H116)</f>
        <v>2816</v>
      </c>
      <c r="I117" s="541">
        <f t="shared" si="1"/>
        <v>0.8045714285714286</v>
      </c>
    </row>
    <row r="118" spans="3:9" ht="12.75">
      <c r="C118" s="41"/>
      <c r="E118" s="41"/>
      <c r="F118" s="55"/>
      <c r="I118" s="541"/>
    </row>
    <row r="119" spans="2:9" s="41" customFormat="1" ht="12.75">
      <c r="B119" s="41">
        <v>3</v>
      </c>
      <c r="E119" s="41" t="s">
        <v>223</v>
      </c>
      <c r="F119" s="222">
        <f>F82+F89+F100+F104+F108+F110+F112+F114+F117</f>
        <v>46843</v>
      </c>
      <c r="G119" s="222">
        <f>G82+G89+G100+G104+G108+G110+G112+G114+G117</f>
        <v>48887</v>
      </c>
      <c r="H119" s="222">
        <f>H82+H89+H100+H104+H108+H110+H112+H114+H117</f>
        <v>47185</v>
      </c>
      <c r="I119" s="541">
        <f t="shared" si="1"/>
        <v>0.9651850185120788</v>
      </c>
    </row>
    <row r="120" spans="3:9" ht="12.75">
      <c r="C120" s="41"/>
      <c r="E120" s="41"/>
      <c r="F120" s="55"/>
      <c r="I120" s="541"/>
    </row>
    <row r="121" spans="1:9" s="49" customFormat="1" ht="14.25" customHeight="1">
      <c r="A121" s="41"/>
      <c r="B121" s="43"/>
      <c r="C121" s="28"/>
      <c r="D121" s="50">
        <v>1</v>
      </c>
      <c r="E121" s="28" t="s">
        <v>224</v>
      </c>
      <c r="F121" s="55">
        <v>1642</v>
      </c>
      <c r="G121" s="31">
        <v>1813</v>
      </c>
      <c r="H121" s="219">
        <v>1922</v>
      </c>
      <c r="I121" s="541">
        <f t="shared" si="1"/>
        <v>1.0601213458356316</v>
      </c>
    </row>
    <row r="122" spans="1:9" s="49" customFormat="1" ht="14.25" customHeight="1">
      <c r="A122" s="41"/>
      <c r="B122" s="41">
        <v>4</v>
      </c>
      <c r="C122" s="41"/>
      <c r="D122" s="41"/>
      <c r="E122" s="41" t="s">
        <v>225</v>
      </c>
      <c r="F122" s="298">
        <f>SUM(F121:F121)</f>
        <v>1642</v>
      </c>
      <c r="G122" s="44">
        <f>SUM(G121:G121)</f>
        <v>1813</v>
      </c>
      <c r="H122" s="220">
        <f>SUM(H121)</f>
        <v>1922</v>
      </c>
      <c r="I122" s="541">
        <f t="shared" si="1"/>
        <v>1.0601213458356316</v>
      </c>
    </row>
    <row r="123" spans="1:9" s="49" customFormat="1" ht="14.25" customHeight="1">
      <c r="A123" s="41"/>
      <c r="B123" s="41"/>
      <c r="C123" s="41"/>
      <c r="D123" s="41"/>
      <c r="E123" s="41"/>
      <c r="F123" s="298"/>
      <c r="G123" s="44"/>
      <c r="H123" s="220"/>
      <c r="I123" s="541"/>
    </row>
    <row r="124" spans="1:9" s="51" customFormat="1" ht="14.25" customHeight="1">
      <c r="A124" s="28"/>
      <c r="B124" s="47">
        <v>5</v>
      </c>
      <c r="C124" s="39"/>
      <c r="D124" s="28"/>
      <c r="E124" s="63" t="s">
        <v>226</v>
      </c>
      <c r="F124" s="55"/>
      <c r="G124" s="31"/>
      <c r="H124" s="219"/>
      <c r="I124" s="541"/>
    </row>
    <row r="125" spans="1:9" s="51" customFormat="1" ht="14.25" customHeight="1">
      <c r="A125" s="28"/>
      <c r="B125" s="47"/>
      <c r="C125" s="39"/>
      <c r="D125" s="28"/>
      <c r="E125" s="63"/>
      <c r="F125" s="55"/>
      <c r="G125" s="31"/>
      <c r="H125" s="219"/>
      <c r="I125" s="541"/>
    </row>
    <row r="126" spans="1:9" s="51" customFormat="1" ht="14.25" customHeight="1">
      <c r="A126" s="28"/>
      <c r="B126" s="50"/>
      <c r="C126" s="64"/>
      <c r="D126" s="28">
        <v>1</v>
      </c>
      <c r="E126" s="65" t="s">
        <v>227</v>
      </c>
      <c r="F126" s="55"/>
      <c r="G126" s="31"/>
      <c r="H126" s="219"/>
      <c r="I126" s="541"/>
    </row>
    <row r="127" spans="1:9" s="51" customFormat="1" ht="14.25" customHeight="1">
      <c r="A127" s="28"/>
      <c r="B127" s="50"/>
      <c r="C127" s="64"/>
      <c r="D127" s="28">
        <v>2</v>
      </c>
      <c r="E127" s="65" t="s">
        <v>228</v>
      </c>
      <c r="F127" s="55"/>
      <c r="G127" s="31"/>
      <c r="H127" s="219"/>
      <c r="I127" s="541"/>
    </row>
    <row r="128" spans="1:9" s="51" customFormat="1" ht="14.25" customHeight="1">
      <c r="A128" s="28"/>
      <c r="B128" s="50"/>
      <c r="C128" s="64"/>
      <c r="D128" s="28">
        <v>3</v>
      </c>
      <c r="E128" s="65" t="s">
        <v>145</v>
      </c>
      <c r="F128" s="55"/>
      <c r="G128" s="31">
        <v>674</v>
      </c>
      <c r="H128" s="219">
        <v>764</v>
      </c>
      <c r="I128" s="541">
        <f t="shared" si="1"/>
        <v>1.1335311572700297</v>
      </c>
    </row>
    <row r="129" spans="4:9" ht="12.75">
      <c r="D129" s="28">
        <v>4</v>
      </c>
      <c r="E129" s="28" t="s">
        <v>229</v>
      </c>
      <c r="F129" s="55"/>
      <c r="G129" s="31">
        <v>168</v>
      </c>
      <c r="H129" s="219">
        <v>191</v>
      </c>
      <c r="I129" s="541">
        <f t="shared" si="1"/>
        <v>1.1369047619047619</v>
      </c>
    </row>
    <row r="130" spans="2:9" s="41" customFormat="1" ht="12.75">
      <c r="B130" s="41">
        <v>6</v>
      </c>
      <c r="C130" s="28"/>
      <c r="E130" s="41" t="s">
        <v>149</v>
      </c>
      <c r="F130" s="296"/>
      <c r="G130" s="546">
        <f>SUM(G128:G129)</f>
        <v>842</v>
      </c>
      <c r="H130" s="546">
        <f>SUM(H128:H129)</f>
        <v>955</v>
      </c>
      <c r="I130" s="541">
        <f t="shared" si="1"/>
        <v>1.1342042755344417</v>
      </c>
    </row>
    <row r="131" spans="2:9" s="41" customFormat="1" ht="12.75">
      <c r="B131" s="43"/>
      <c r="C131" s="28"/>
      <c r="F131" s="55"/>
      <c r="G131" s="31"/>
      <c r="H131" s="220"/>
      <c r="I131" s="541"/>
    </row>
    <row r="132" spans="1:9" ht="12.75">
      <c r="A132" s="47">
        <v>2</v>
      </c>
      <c r="E132" s="41" t="s">
        <v>230</v>
      </c>
      <c r="F132" s="218">
        <f>F55+F66+F119+F122+F130</f>
        <v>146774</v>
      </c>
      <c r="G132" s="218">
        <f>G55+G66+G119+G122+G130</f>
        <v>158468</v>
      </c>
      <c r="H132" s="218">
        <f>H55+H66+H119+H122+H130</f>
        <v>155232</v>
      </c>
      <c r="I132" s="541">
        <f t="shared" si="1"/>
        <v>0.9795794734583638</v>
      </c>
    </row>
    <row r="133" spans="5:7" ht="12.75">
      <c r="E133" s="41"/>
      <c r="F133" s="54"/>
      <c r="G133" s="44"/>
    </row>
    <row r="134" ht="12.75">
      <c r="F134" s="45"/>
    </row>
    <row r="135" spans="1:9" s="51" customFormat="1" ht="14.25" customHeight="1">
      <c r="A135" s="28"/>
      <c r="B135" s="29"/>
      <c r="C135" s="28"/>
      <c r="D135" s="28"/>
      <c r="E135" s="28"/>
      <c r="F135" s="30"/>
      <c r="G135" s="31"/>
      <c r="H135" s="219"/>
      <c r="I135" s="219"/>
    </row>
    <row r="138" spans="1:9" s="51" customFormat="1" ht="14.25" customHeight="1">
      <c r="A138" s="28"/>
      <c r="B138" s="29"/>
      <c r="C138" s="28"/>
      <c r="D138" s="28"/>
      <c r="E138" s="28"/>
      <c r="F138" s="30"/>
      <c r="G138" s="31"/>
      <c r="H138" s="219"/>
      <c r="I138" s="219"/>
    </row>
    <row r="143" spans="1:9" s="51" customFormat="1" ht="14.25" customHeight="1">
      <c r="A143" s="28"/>
      <c r="B143" s="29"/>
      <c r="C143" s="28"/>
      <c r="D143" s="28"/>
      <c r="E143" s="28"/>
      <c r="F143" s="30"/>
      <c r="G143" s="31"/>
      <c r="H143" s="219"/>
      <c r="I143" s="219"/>
    </row>
    <row r="147" spans="1:9" s="51" customFormat="1" ht="14.25" customHeight="1">
      <c r="A147" s="28"/>
      <c r="B147" s="29"/>
      <c r="C147" s="28"/>
      <c r="D147" s="28"/>
      <c r="E147" s="28"/>
      <c r="F147" s="30"/>
      <c r="G147" s="31"/>
      <c r="H147" s="219"/>
      <c r="I147" s="219"/>
    </row>
    <row r="148" spans="8:32" ht="12.75">
      <c r="H148" s="305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</row>
    <row r="149" spans="8:32" ht="12.75">
      <c r="H149" s="305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</row>
    <row r="150" spans="8:32" ht="12.75">
      <c r="H150" s="305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</row>
    <row r="151" spans="1:32" s="51" customFormat="1" ht="14.25" customHeight="1">
      <c r="A151" s="28"/>
      <c r="B151" s="29"/>
      <c r="C151" s="28"/>
      <c r="D151" s="28"/>
      <c r="E151" s="28"/>
      <c r="F151" s="30"/>
      <c r="G151" s="31"/>
      <c r="H151" s="219"/>
      <c r="I151" s="219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</row>
    <row r="152" spans="19:32" ht="12.75"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</row>
    <row r="153" spans="19:32" ht="12.75"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</row>
    <row r="154" spans="19:32" ht="12.75"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</row>
    <row r="155" spans="19:32" ht="12.75"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</row>
    <row r="156" spans="19:32" ht="12.75"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</row>
    <row r="157" spans="1:32" s="69" customFormat="1" ht="12" customHeight="1">
      <c r="A157" s="28"/>
      <c r="B157" s="29"/>
      <c r="C157" s="28"/>
      <c r="D157" s="28"/>
      <c r="E157" s="28"/>
      <c r="F157" s="30"/>
      <c r="G157" s="31"/>
      <c r="H157" s="306"/>
      <c r="I157" s="306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</row>
    <row r="158" spans="19:32" ht="12.75"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</row>
    <row r="159" spans="19:32" ht="12.75"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</row>
    <row r="160" spans="19:32" ht="12.75"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</row>
    <row r="161" spans="19:32" ht="12.75"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</row>
    <row r="162" spans="19:32" ht="12.75"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</row>
    <row r="163" spans="19:32" ht="12.75"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</row>
    <row r="164" spans="19:32" ht="12.75"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</row>
    <row r="165" spans="19:32" ht="12.75"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</row>
    <row r="166" spans="19:32" ht="12.75"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</row>
    <row r="167" spans="19:32" ht="12.75"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</row>
    <row r="168" spans="19:32" ht="12.75"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</row>
    <row r="169" spans="1:32" s="71" customFormat="1" ht="14.25" customHeight="1">
      <c r="A169" s="28"/>
      <c r="B169" s="29"/>
      <c r="C169" s="28"/>
      <c r="D169" s="28"/>
      <c r="E169" s="28"/>
      <c r="F169" s="30"/>
      <c r="G169" s="31"/>
      <c r="H169" s="307"/>
      <c r="I169" s="307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</row>
    <row r="170" spans="19:32" ht="12.75"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</row>
    <row r="171" spans="8:32" ht="12.75">
      <c r="H171" s="305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</row>
    <row r="172" spans="1:32" s="51" customFormat="1" ht="14.25" customHeight="1">
      <c r="A172" s="28"/>
      <c r="B172" s="29"/>
      <c r="C172" s="28"/>
      <c r="D172" s="28"/>
      <c r="E172" s="28"/>
      <c r="F172" s="30"/>
      <c r="G172" s="31"/>
      <c r="H172" s="305"/>
      <c r="I172" s="219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</row>
    <row r="173" spans="8:32" ht="12.75">
      <c r="H173" s="305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</row>
    <row r="174" spans="8:32" ht="12.75">
      <c r="H174" s="305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</row>
    <row r="175" spans="8:32" ht="12.75">
      <c r="H175" s="305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</row>
    <row r="176" spans="8:32" ht="12.75">
      <c r="H176" s="305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</row>
    <row r="177" spans="8:32" ht="12.75">
      <c r="H177" s="305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</row>
    <row r="178" spans="8:32" ht="12.75">
      <c r="H178" s="305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</row>
    <row r="179" spans="8:32" ht="12.75">
      <c r="H179" s="305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</row>
    <row r="180" spans="8:32" ht="12.75">
      <c r="H180" s="305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</row>
    <row r="181" spans="8:32" ht="12.75">
      <c r="H181" s="305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</row>
    <row r="182" spans="8:32" ht="12.75">
      <c r="H182" s="305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</row>
    <row r="183" spans="8:32" ht="12.75">
      <c r="H183" s="305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</row>
    <row r="184" spans="8:32" ht="12.75">
      <c r="H184" s="305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</row>
    <row r="185" spans="8:32" ht="12.75">
      <c r="H185" s="305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</row>
    <row r="186" spans="8:32" ht="12.75">
      <c r="H186" s="305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</row>
    <row r="187" spans="8:32" ht="12.75">
      <c r="H187" s="305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</row>
    <row r="188" spans="8:32" ht="12.75">
      <c r="H188" s="305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</row>
    <row r="189" spans="8:32" ht="12.75">
      <c r="H189" s="305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</row>
    <row r="190" ht="12.75">
      <c r="H190" s="305"/>
    </row>
    <row r="192" spans="1:9" s="51" customFormat="1" ht="14.25" customHeight="1">
      <c r="A192" s="28"/>
      <c r="B192" s="29"/>
      <c r="C192" s="28"/>
      <c r="D192" s="28"/>
      <c r="E192" s="28"/>
      <c r="F192" s="30"/>
      <c r="G192" s="31"/>
      <c r="H192" s="219"/>
      <c r="I192" s="2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&amp;CÁltalános Művelődési Központ&amp;R2. számú melléklet a
4/2011.(IV.1.) önkormányzati rendelethez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12" sqref="F12"/>
    </sheetView>
  </sheetViews>
  <sheetFormatPr defaultColWidth="9.140625" defaultRowHeight="12.75"/>
  <cols>
    <col min="1" max="1" width="41.00390625" style="0" customWidth="1"/>
  </cols>
  <sheetData>
    <row r="1" spans="1:4" ht="12.75">
      <c r="A1" s="457"/>
      <c r="B1" s="457"/>
      <c r="C1" s="458"/>
      <c r="D1" s="465"/>
    </row>
    <row r="2" spans="1:4" ht="12.75">
      <c r="A2" s="465"/>
      <c r="B2" s="457"/>
      <c r="C2" s="458"/>
      <c r="D2" s="457"/>
    </row>
    <row r="3" spans="1:4" ht="12.75">
      <c r="A3" s="457"/>
      <c r="B3" s="457"/>
      <c r="C3" s="472"/>
      <c r="D3" s="457"/>
    </row>
    <row r="4" spans="1:4" ht="12.75">
      <c r="A4" s="457"/>
      <c r="B4" s="457"/>
      <c r="C4" s="458"/>
      <c r="D4" s="457"/>
    </row>
    <row r="5" spans="1:4" ht="12.75">
      <c r="A5" s="457"/>
      <c r="B5" s="457"/>
      <c r="C5" s="458"/>
      <c r="D5" s="457"/>
    </row>
    <row r="6" spans="1:4" ht="12.75">
      <c r="A6" s="471" t="s">
        <v>361</v>
      </c>
      <c r="B6" s="471"/>
      <c r="C6" s="470">
        <f>C10+C33</f>
        <v>586</v>
      </c>
      <c r="D6" s="471"/>
    </row>
    <row r="7" spans="1:4" ht="15.75">
      <c r="A7" s="459"/>
      <c r="B7" s="459"/>
      <c r="C7" s="460"/>
      <c r="D7" s="459"/>
    </row>
    <row r="8" spans="1:4" ht="15.75">
      <c r="A8" s="459"/>
      <c r="B8" s="459"/>
      <c r="C8" s="460"/>
      <c r="D8" s="459"/>
    </row>
    <row r="9" spans="1:4" ht="12.75">
      <c r="A9" s="457"/>
      <c r="B9" s="457"/>
      <c r="C9" s="458"/>
      <c r="D9" s="457"/>
    </row>
    <row r="10" spans="1:4" ht="12.75">
      <c r="A10" s="461" t="s">
        <v>362</v>
      </c>
      <c r="B10" s="461"/>
      <c r="C10" s="470">
        <v>57</v>
      </c>
      <c r="D10" s="458"/>
    </row>
    <row r="11" spans="1:4" ht="12.75">
      <c r="A11" s="457"/>
      <c r="B11" s="457"/>
      <c r="C11" s="458"/>
      <c r="D11" s="457"/>
    </row>
    <row r="12" spans="1:4" ht="12.75">
      <c r="A12" s="463" t="s">
        <v>363</v>
      </c>
      <c r="B12" s="463"/>
      <c r="C12" s="464"/>
      <c r="D12" s="463"/>
    </row>
    <row r="13" spans="1:4" ht="12.75">
      <c r="A13" s="468" t="s">
        <v>451</v>
      </c>
      <c r="B13" s="468"/>
      <c r="C13" s="469"/>
      <c r="D13" s="468"/>
    </row>
    <row r="14" spans="1:4" ht="12.75">
      <c r="A14" s="457" t="s">
        <v>364</v>
      </c>
      <c r="B14" s="457"/>
      <c r="C14" s="458"/>
      <c r="D14" s="457"/>
    </row>
    <row r="15" spans="1:4" ht="12.75">
      <c r="A15" s="457"/>
      <c r="B15" s="457"/>
      <c r="C15" s="458"/>
      <c r="D15" s="457"/>
    </row>
    <row r="16" spans="1:4" ht="12.75">
      <c r="A16" s="457"/>
      <c r="B16" s="457"/>
      <c r="C16" s="458"/>
      <c r="D16" s="457"/>
    </row>
    <row r="17" spans="1:4" ht="12.75">
      <c r="A17" s="463" t="s">
        <v>365</v>
      </c>
      <c r="B17" s="463"/>
      <c r="C17" s="464">
        <v>57</v>
      </c>
      <c r="D17" s="463"/>
    </row>
    <row r="18" spans="1:4" ht="12.75">
      <c r="A18" s="457" t="s">
        <v>366</v>
      </c>
      <c r="B18" s="457"/>
      <c r="C18" s="458"/>
      <c r="D18" s="457"/>
    </row>
    <row r="19" spans="1:4" ht="12.75">
      <c r="A19" s="465" t="s">
        <v>452</v>
      </c>
      <c r="B19" s="457"/>
      <c r="C19" s="458">
        <v>57</v>
      </c>
      <c r="D19" s="457"/>
    </row>
    <row r="20" spans="1:4" ht="12.75">
      <c r="A20" s="457" t="s">
        <v>367</v>
      </c>
      <c r="B20" s="457"/>
      <c r="C20" s="458"/>
      <c r="D20" s="457"/>
    </row>
    <row r="21" spans="1:4" ht="12.75">
      <c r="A21" s="457" t="s">
        <v>368</v>
      </c>
      <c r="B21" s="457"/>
      <c r="C21" s="458"/>
      <c r="D21" s="457"/>
    </row>
    <row r="22" spans="1:4" ht="12.75">
      <c r="A22" s="457"/>
      <c r="B22" s="457"/>
      <c r="C22" s="458"/>
      <c r="D22" s="457"/>
    </row>
    <row r="23" spans="1:4" ht="12.75">
      <c r="A23" s="457"/>
      <c r="B23" s="457"/>
      <c r="C23" s="458"/>
      <c r="D23" s="457"/>
    </row>
    <row r="24" spans="1:4" ht="12.75">
      <c r="A24" s="463" t="s">
        <v>369</v>
      </c>
      <c r="B24" s="463"/>
      <c r="C24" s="464"/>
      <c r="D24" s="463"/>
    </row>
    <row r="25" spans="1:4" ht="12.75">
      <c r="A25" s="457" t="s">
        <v>370</v>
      </c>
      <c r="B25" s="457"/>
      <c r="C25" s="458"/>
      <c r="D25" s="457"/>
    </row>
    <row r="26" spans="1:4" ht="12.75">
      <c r="A26" s="457" t="s">
        <v>371</v>
      </c>
      <c r="B26" s="457"/>
      <c r="C26" s="458"/>
      <c r="D26" s="457"/>
    </row>
    <row r="27" spans="1:4" ht="12.75">
      <c r="A27" s="457"/>
      <c r="B27" s="457"/>
      <c r="C27" s="458"/>
      <c r="D27" s="457"/>
    </row>
    <row r="28" spans="1:4" ht="12.75">
      <c r="A28" s="463" t="s">
        <v>372</v>
      </c>
      <c r="B28" s="463"/>
      <c r="C28" s="464"/>
      <c r="D28" s="463"/>
    </row>
    <row r="29" spans="1:4" ht="12.75">
      <c r="A29" s="457" t="s">
        <v>373</v>
      </c>
      <c r="B29" s="457"/>
      <c r="C29" s="458"/>
      <c r="D29" s="457"/>
    </row>
    <row r="30" spans="1:4" ht="12.75">
      <c r="A30" s="457" t="s">
        <v>374</v>
      </c>
      <c r="B30" s="457"/>
      <c r="C30" s="458"/>
      <c r="D30" s="457"/>
    </row>
    <row r="31" spans="1:4" ht="12.75">
      <c r="A31" s="457"/>
      <c r="B31" s="457"/>
      <c r="C31" s="458"/>
      <c r="D31" s="457"/>
    </row>
    <row r="32" spans="1:4" ht="12.75">
      <c r="A32" s="457"/>
      <c r="B32" s="457"/>
      <c r="C32" s="458"/>
      <c r="D32" s="457"/>
    </row>
    <row r="33" spans="1:4" ht="12.75">
      <c r="A33" s="461" t="s">
        <v>375</v>
      </c>
      <c r="B33" s="461"/>
      <c r="C33" s="470">
        <f>C43+C45</f>
        <v>529</v>
      </c>
      <c r="D33" s="458"/>
    </row>
    <row r="34" spans="1:4" ht="12.75">
      <c r="A34" s="457"/>
      <c r="B34" s="457"/>
      <c r="C34" s="458"/>
      <c r="D34" s="457"/>
    </row>
    <row r="35" spans="1:4" ht="12.75">
      <c r="A35" s="463" t="s">
        <v>376</v>
      </c>
      <c r="B35" s="463"/>
      <c r="C35" s="464"/>
      <c r="D35" s="463"/>
    </row>
    <row r="36" spans="1:4" ht="12.75">
      <c r="A36" s="457" t="s">
        <v>377</v>
      </c>
      <c r="B36" s="457"/>
      <c r="C36" s="458"/>
      <c r="D36" s="457"/>
    </row>
    <row r="37" spans="1:4" ht="12.75">
      <c r="A37" s="457"/>
      <c r="B37" s="457"/>
      <c r="C37" s="458"/>
      <c r="D37" s="457"/>
    </row>
    <row r="38" spans="1:4" ht="12.75">
      <c r="A38" s="463" t="s">
        <v>378</v>
      </c>
      <c r="B38" s="463"/>
      <c r="C38" s="464"/>
      <c r="D38" s="463"/>
    </row>
    <row r="39" spans="1:4" ht="12.75">
      <c r="A39" s="463" t="s">
        <v>460</v>
      </c>
      <c r="B39" s="463"/>
      <c r="C39" s="464"/>
      <c r="D39" s="463"/>
    </row>
    <row r="40" spans="1:4" ht="12.75">
      <c r="A40" s="457" t="s">
        <v>379</v>
      </c>
      <c r="B40" s="457"/>
      <c r="C40" s="458"/>
      <c r="D40" s="457"/>
    </row>
    <row r="41" spans="1:4" ht="12.75">
      <c r="A41" s="457" t="s">
        <v>380</v>
      </c>
      <c r="B41" s="457"/>
      <c r="C41" s="458"/>
      <c r="D41" s="457"/>
    </row>
    <row r="42" spans="1:4" ht="12.75">
      <c r="A42" s="457"/>
      <c r="B42" s="457"/>
      <c r="C42" s="458"/>
      <c r="D42" s="457"/>
    </row>
    <row r="43" spans="1:4" ht="12.75">
      <c r="A43" s="463" t="s">
        <v>381</v>
      </c>
      <c r="B43" s="463"/>
      <c r="C43" s="464">
        <v>504</v>
      </c>
      <c r="D43" s="463"/>
    </row>
    <row r="44" spans="1:4" ht="12.75">
      <c r="A44" s="457"/>
      <c r="B44" s="457"/>
      <c r="C44" s="458"/>
      <c r="D44" s="457"/>
    </row>
    <row r="45" spans="1:4" ht="12.75">
      <c r="A45" s="463" t="s">
        <v>382</v>
      </c>
      <c r="B45" s="463"/>
      <c r="C45" s="464">
        <v>25</v>
      </c>
      <c r="D45" s="463"/>
    </row>
    <row r="46" spans="1:4" ht="12.75">
      <c r="A46" s="457" t="s">
        <v>383</v>
      </c>
      <c r="B46" s="457"/>
      <c r="C46" s="458"/>
      <c r="D46" s="457"/>
    </row>
    <row r="47" spans="1:4" ht="12.75">
      <c r="A47" s="465" t="s">
        <v>398</v>
      </c>
      <c r="B47" s="457"/>
      <c r="C47" s="458">
        <v>25</v>
      </c>
      <c r="D47" s="457"/>
    </row>
    <row r="48" spans="1:4" ht="12.75">
      <c r="A48" s="465"/>
      <c r="B48" s="457"/>
      <c r="C48" s="458"/>
      <c r="D48" s="457"/>
    </row>
    <row r="49" spans="1:4" ht="12.75">
      <c r="A49" s="457"/>
      <c r="B49" s="457"/>
      <c r="C49" s="458"/>
      <c r="D49" s="45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&amp;C&amp;"Arial,Félkövér"&amp;12
Cigány Kisebbségi Önkormányzat mérlege&amp;R21. számú melléklet a 
4/2011.(IV.1.)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55">
      <selection activeCell="A63" sqref="A63"/>
    </sheetView>
  </sheetViews>
  <sheetFormatPr defaultColWidth="9.140625" defaultRowHeight="12.75"/>
  <cols>
    <col min="1" max="1" width="44.8515625" style="0" customWidth="1"/>
  </cols>
  <sheetData>
    <row r="1" spans="1:5" ht="12.75">
      <c r="A1" s="457"/>
      <c r="B1" s="457"/>
      <c r="C1" s="458"/>
      <c r="D1" s="457"/>
      <c r="E1" s="457"/>
    </row>
    <row r="2" spans="1:5" ht="12.75">
      <c r="A2" s="457"/>
      <c r="B2" s="457"/>
      <c r="C2" s="473"/>
      <c r="D2" s="465"/>
      <c r="E2" s="457"/>
    </row>
    <row r="3" spans="1:5" ht="12.75">
      <c r="A3" s="465"/>
      <c r="B3" s="457"/>
      <c r="C3" s="473"/>
      <c r="D3" s="457"/>
      <c r="E3" s="457"/>
    </row>
    <row r="4" spans="1:5" ht="12.75">
      <c r="A4" s="457"/>
      <c r="B4" s="457"/>
      <c r="C4" s="458"/>
      <c r="D4" s="457"/>
      <c r="E4" s="473" t="s">
        <v>406</v>
      </c>
    </row>
    <row r="5" spans="1:5" ht="12.75">
      <c r="A5" s="457"/>
      <c r="B5" s="457"/>
      <c r="C5" s="472"/>
      <c r="D5" s="457"/>
      <c r="E5" s="457"/>
    </row>
    <row r="6" spans="1:5" ht="12.75">
      <c r="A6" s="457"/>
      <c r="B6" s="457"/>
      <c r="C6" s="458"/>
      <c r="D6" s="457"/>
      <c r="E6" s="457"/>
    </row>
    <row r="7" spans="1:5" ht="12.75">
      <c r="A7" s="457"/>
      <c r="B7" s="457"/>
      <c r="C7" s="458"/>
      <c r="D7" s="457"/>
      <c r="E7" s="457"/>
    </row>
    <row r="8" spans="1:5" ht="12.75">
      <c r="A8" s="471" t="s">
        <v>361</v>
      </c>
      <c r="B8" s="471"/>
      <c r="C8" s="470">
        <f>C10+C33</f>
        <v>1177</v>
      </c>
      <c r="D8" s="471"/>
      <c r="E8" s="471"/>
    </row>
    <row r="9" spans="1:5" ht="12.75">
      <c r="A9" s="457"/>
      <c r="B9" s="457"/>
      <c r="C9" s="458"/>
      <c r="D9" s="457"/>
      <c r="E9" s="457"/>
    </row>
    <row r="10" spans="1:5" ht="12.75">
      <c r="A10" s="461" t="s">
        <v>362</v>
      </c>
      <c r="B10" s="461"/>
      <c r="C10" s="470">
        <v>122</v>
      </c>
      <c r="D10" s="458"/>
      <c r="E10" s="457"/>
    </row>
    <row r="11" spans="1:5" ht="12.75">
      <c r="A11" s="457"/>
      <c r="B11" s="457"/>
      <c r="C11" s="458"/>
      <c r="D11" s="457"/>
      <c r="E11" s="457"/>
    </row>
    <row r="12" spans="1:5" ht="12.75">
      <c r="A12" s="463" t="s">
        <v>363</v>
      </c>
      <c r="B12" s="463"/>
      <c r="C12" s="464"/>
      <c r="D12" s="463"/>
      <c r="E12" s="463"/>
    </row>
    <row r="13" spans="1:5" ht="12.75">
      <c r="A13" s="468" t="s">
        <v>451</v>
      </c>
      <c r="B13" s="468"/>
      <c r="C13" s="469"/>
      <c r="D13" s="468"/>
      <c r="E13" s="468"/>
    </row>
    <row r="14" spans="1:5" ht="12.75">
      <c r="A14" s="457" t="s">
        <v>364</v>
      </c>
      <c r="B14" s="457"/>
      <c r="C14" s="458"/>
      <c r="D14" s="457"/>
      <c r="E14" s="457"/>
    </row>
    <row r="15" spans="1:5" ht="12.75">
      <c r="A15" s="457"/>
      <c r="B15" s="457"/>
      <c r="C15" s="458"/>
      <c r="D15" s="457"/>
      <c r="E15" s="457"/>
    </row>
    <row r="16" spans="1:5" ht="12.75">
      <c r="A16" s="457"/>
      <c r="B16" s="457"/>
      <c r="C16" s="458"/>
      <c r="D16" s="457"/>
      <c r="E16" s="457"/>
    </row>
    <row r="17" spans="1:5" ht="12.75">
      <c r="A17" s="463" t="s">
        <v>365</v>
      </c>
      <c r="B17" s="463"/>
      <c r="C17" s="464">
        <v>122</v>
      </c>
      <c r="D17" s="463"/>
      <c r="E17" s="463"/>
    </row>
    <row r="18" spans="1:5" ht="12.75">
      <c r="A18" s="457" t="s">
        <v>366</v>
      </c>
      <c r="B18" s="457"/>
      <c r="C18" s="458"/>
      <c r="D18" s="457"/>
      <c r="E18" s="457"/>
    </row>
    <row r="19" spans="1:5" ht="12.75">
      <c r="A19" s="465" t="s">
        <v>452</v>
      </c>
      <c r="B19" s="457"/>
      <c r="C19" s="458">
        <v>122</v>
      </c>
      <c r="D19" s="457"/>
      <c r="E19" s="457"/>
    </row>
    <row r="20" spans="1:5" ht="12.75">
      <c r="A20" s="457" t="s">
        <v>367</v>
      </c>
      <c r="B20" s="457"/>
      <c r="C20" s="458"/>
      <c r="D20" s="457"/>
      <c r="E20" s="457"/>
    </row>
    <row r="21" spans="1:5" ht="12.75">
      <c r="A21" s="457" t="s">
        <v>368</v>
      </c>
      <c r="B21" s="457"/>
      <c r="C21" s="458"/>
      <c r="D21" s="457"/>
      <c r="E21" s="457"/>
    </row>
    <row r="22" spans="1:5" ht="12.75">
      <c r="A22" s="457"/>
      <c r="B22" s="457"/>
      <c r="C22" s="458"/>
      <c r="D22" s="457"/>
      <c r="E22" s="457"/>
    </row>
    <row r="23" spans="1:5" ht="12.75">
      <c r="A23" s="457"/>
      <c r="B23" s="457"/>
      <c r="C23" s="458"/>
      <c r="D23" s="457"/>
      <c r="E23" s="457"/>
    </row>
    <row r="24" spans="1:5" ht="12.75">
      <c r="A24" s="463" t="s">
        <v>369</v>
      </c>
      <c r="B24" s="463"/>
      <c r="C24" s="464"/>
      <c r="D24" s="463"/>
      <c r="E24" s="463"/>
    </row>
    <row r="25" spans="1:5" ht="12.75">
      <c r="A25" s="457" t="s">
        <v>370</v>
      </c>
      <c r="B25" s="457"/>
      <c r="C25" s="458"/>
      <c r="D25" s="457"/>
      <c r="E25" s="457"/>
    </row>
    <row r="26" spans="1:5" ht="12.75">
      <c r="A26" s="457" t="s">
        <v>371</v>
      </c>
      <c r="B26" s="457"/>
      <c r="C26" s="458"/>
      <c r="D26" s="457"/>
      <c r="E26" s="457"/>
    </row>
    <row r="27" spans="1:5" ht="12.75">
      <c r="A27" s="457"/>
      <c r="B27" s="457"/>
      <c r="C27" s="458"/>
      <c r="D27" s="457"/>
      <c r="E27" s="457"/>
    </row>
    <row r="28" spans="1:5" ht="12.75">
      <c r="A28" s="463" t="s">
        <v>372</v>
      </c>
      <c r="B28" s="463"/>
      <c r="C28" s="464"/>
      <c r="D28" s="463"/>
      <c r="E28" s="463"/>
    </row>
    <row r="29" spans="1:5" ht="12.75">
      <c r="A29" s="457" t="s">
        <v>373</v>
      </c>
      <c r="B29" s="457"/>
      <c r="C29" s="458"/>
      <c r="D29" s="457"/>
      <c r="E29" s="457"/>
    </row>
    <row r="30" spans="1:5" ht="12.75">
      <c r="A30" s="457" t="s">
        <v>374</v>
      </c>
      <c r="B30" s="457"/>
      <c r="C30" s="458"/>
      <c r="D30" s="457"/>
      <c r="E30" s="457"/>
    </row>
    <row r="31" spans="1:5" ht="12.75">
      <c r="A31" s="457"/>
      <c r="B31" s="457"/>
      <c r="C31" s="458"/>
      <c r="D31" s="457"/>
      <c r="E31" s="457"/>
    </row>
    <row r="32" spans="1:5" ht="12.75">
      <c r="A32" s="457"/>
      <c r="B32" s="457"/>
      <c r="C32" s="458"/>
      <c r="D32" s="457"/>
      <c r="E32" s="457"/>
    </row>
    <row r="33" spans="1:5" ht="12.75">
      <c r="A33" s="461" t="s">
        <v>375</v>
      </c>
      <c r="B33" s="461"/>
      <c r="C33" s="470">
        <f>C43+C45</f>
        <v>1055</v>
      </c>
      <c r="D33" s="458"/>
      <c r="E33" s="457"/>
    </row>
    <row r="34" spans="1:5" ht="12.75">
      <c r="A34" s="457"/>
      <c r="B34" s="457"/>
      <c r="C34" s="458"/>
      <c r="D34" s="457"/>
      <c r="E34" s="457"/>
    </row>
    <row r="35" spans="1:5" ht="12.75">
      <c r="A35" s="463" t="s">
        <v>376</v>
      </c>
      <c r="B35" s="463"/>
      <c r="C35" s="464"/>
      <c r="D35" s="463"/>
      <c r="E35" s="463"/>
    </row>
    <row r="36" spans="1:5" ht="12.75">
      <c r="A36" s="457" t="s">
        <v>377</v>
      </c>
      <c r="B36" s="457"/>
      <c r="C36" s="458"/>
      <c r="D36" s="457"/>
      <c r="E36" s="457"/>
    </row>
    <row r="37" spans="1:5" ht="12.75">
      <c r="A37" s="457"/>
      <c r="B37" s="457"/>
      <c r="C37" s="458"/>
      <c r="D37" s="457"/>
      <c r="E37" s="457"/>
    </row>
    <row r="38" spans="1:5" ht="12.75">
      <c r="A38" s="463" t="s">
        <v>378</v>
      </c>
      <c r="B38" s="463"/>
      <c r="C38" s="464"/>
      <c r="D38" s="463"/>
      <c r="E38" s="463"/>
    </row>
    <row r="39" spans="1:5" ht="12.75">
      <c r="A39" s="463" t="s">
        <v>460</v>
      </c>
      <c r="B39" s="463"/>
      <c r="C39" s="464"/>
      <c r="D39" s="463"/>
      <c r="E39" s="463"/>
    </row>
    <row r="40" spans="1:5" ht="12.75">
      <c r="A40" s="457" t="s">
        <v>379</v>
      </c>
      <c r="B40" s="457"/>
      <c r="C40" s="458"/>
      <c r="D40" s="457"/>
      <c r="E40" s="457"/>
    </row>
    <row r="41" spans="1:5" ht="12.75">
      <c r="A41" s="457" t="s">
        <v>380</v>
      </c>
      <c r="B41" s="457"/>
      <c r="C41" s="458"/>
      <c r="D41" s="457"/>
      <c r="E41" s="457"/>
    </row>
    <row r="42" spans="1:5" ht="12.75">
      <c r="A42" s="457"/>
      <c r="B42" s="457"/>
      <c r="C42" s="458"/>
      <c r="D42" s="457"/>
      <c r="E42" s="457"/>
    </row>
    <row r="43" spans="1:5" ht="12.75">
      <c r="A43" s="463" t="s">
        <v>381</v>
      </c>
      <c r="B43" s="463"/>
      <c r="C43" s="464">
        <v>1055</v>
      </c>
      <c r="D43" s="463"/>
      <c r="E43" s="463"/>
    </row>
    <row r="44" spans="1:5" ht="12.75">
      <c r="A44" s="457"/>
      <c r="B44" s="457"/>
      <c r="C44" s="458"/>
      <c r="D44" s="457"/>
      <c r="E44" s="457"/>
    </row>
    <row r="45" spans="1:5" ht="12.75">
      <c r="A45" s="463" t="s">
        <v>382</v>
      </c>
      <c r="B45" s="463"/>
      <c r="C45" s="464"/>
      <c r="D45" s="463"/>
      <c r="E45" s="463"/>
    </row>
    <row r="46" spans="1:5" ht="12.75">
      <c r="A46" s="457" t="s">
        <v>383</v>
      </c>
      <c r="B46" s="457"/>
      <c r="C46" s="458"/>
      <c r="D46" s="457"/>
      <c r="E46" s="457"/>
    </row>
    <row r="47" spans="1:5" ht="12.75">
      <c r="A47" s="465" t="s">
        <v>398</v>
      </c>
      <c r="B47" s="457"/>
      <c r="C47" s="458"/>
      <c r="D47" s="457"/>
      <c r="E47" s="457"/>
    </row>
    <row r="48" spans="1:5" ht="12.75">
      <c r="A48" s="465"/>
      <c r="B48" s="457"/>
      <c r="C48" s="458"/>
      <c r="D48" s="457"/>
      <c r="E48" s="457"/>
    </row>
    <row r="49" spans="1:5" ht="12.75">
      <c r="A49" s="457"/>
      <c r="B49" s="457"/>
      <c r="C49" s="458"/>
      <c r="D49" s="457"/>
      <c r="E49" s="457"/>
    </row>
    <row r="50" spans="1:5" ht="12.75">
      <c r="A50" s="457"/>
      <c r="B50" s="457"/>
      <c r="C50" s="458"/>
      <c r="D50" s="457"/>
      <c r="E50" s="457"/>
    </row>
    <row r="51" spans="1:5" ht="12.75">
      <c r="A51" s="457"/>
      <c r="B51" s="457"/>
      <c r="C51" s="458"/>
      <c r="D51" s="457"/>
      <c r="E51" s="457"/>
    </row>
    <row r="52" spans="1:5" ht="12.75">
      <c r="A52" s="457"/>
      <c r="B52" s="457"/>
      <c r="C52" s="458"/>
      <c r="D52" s="457"/>
      <c r="E52" s="457"/>
    </row>
    <row r="53" spans="1:5" ht="12.75">
      <c r="A53" s="457"/>
      <c r="B53" s="457"/>
      <c r="C53" s="458"/>
      <c r="D53" s="457"/>
      <c r="E53" s="457"/>
    </row>
    <row r="54" spans="1:5" ht="12.75">
      <c r="A54" s="457"/>
      <c r="B54" s="457"/>
      <c r="C54" s="458"/>
      <c r="D54" s="457"/>
      <c r="E54" s="457"/>
    </row>
    <row r="55" spans="1:5" ht="12.75">
      <c r="A55" s="457"/>
      <c r="B55" s="457"/>
      <c r="C55" s="472"/>
      <c r="D55" s="457"/>
      <c r="E55" s="457"/>
    </row>
    <row r="56" spans="1:5" ht="12.75">
      <c r="A56" s="457"/>
      <c r="B56" s="457"/>
      <c r="C56" s="458"/>
      <c r="D56" s="457"/>
      <c r="E56" s="457"/>
    </row>
    <row r="57" spans="1:5" ht="12.75">
      <c r="A57" s="457"/>
      <c r="B57" s="457"/>
      <c r="C57" s="458"/>
      <c r="D57" s="457"/>
      <c r="E57" s="457"/>
    </row>
    <row r="58" spans="1:5" ht="12.75">
      <c r="A58" s="457"/>
      <c r="B58" s="457"/>
      <c r="C58" s="458"/>
      <c r="D58" s="457"/>
      <c r="E58" s="457"/>
    </row>
    <row r="66" spans="1:5" ht="12.75">
      <c r="A66" s="471" t="s">
        <v>384</v>
      </c>
      <c r="B66" s="471"/>
      <c r="C66" s="470">
        <v>1177</v>
      </c>
      <c r="D66" s="471"/>
      <c r="E66" s="471"/>
    </row>
    <row r="67" spans="1:5" ht="12.75">
      <c r="A67" s="457"/>
      <c r="B67" s="457"/>
      <c r="C67" s="458"/>
      <c r="D67" s="457"/>
      <c r="E67" s="457"/>
    </row>
    <row r="68" spans="1:5" ht="12.75">
      <c r="A68" s="463" t="s">
        <v>385</v>
      </c>
      <c r="B68" s="463"/>
      <c r="C68" s="464">
        <v>122</v>
      </c>
      <c r="D68" s="464"/>
      <c r="E68" s="463"/>
    </row>
    <row r="69" spans="1:5" ht="12.75">
      <c r="A69" s="465" t="s">
        <v>453</v>
      </c>
      <c r="B69" s="457"/>
      <c r="C69" s="458">
        <v>188</v>
      </c>
      <c r="D69" s="457"/>
      <c r="E69" s="457"/>
    </row>
    <row r="70" spans="1:5" ht="12.75">
      <c r="A70" s="457" t="s">
        <v>386</v>
      </c>
      <c r="B70" s="457"/>
      <c r="C70" s="458">
        <v>-66</v>
      </c>
      <c r="D70" s="457"/>
      <c r="E70" s="457"/>
    </row>
    <row r="71" spans="1:5" ht="12.75">
      <c r="A71" s="457"/>
      <c r="B71" s="457"/>
      <c r="C71" s="458"/>
      <c r="D71" s="457"/>
      <c r="E71" s="457"/>
    </row>
    <row r="72" spans="1:5" ht="12.75">
      <c r="A72" s="463" t="s">
        <v>387</v>
      </c>
      <c r="B72" s="463"/>
      <c r="C72" s="464">
        <v>1055</v>
      </c>
      <c r="D72" s="463"/>
      <c r="E72" s="463"/>
    </row>
    <row r="73" spans="1:5" ht="12.75">
      <c r="A73" s="457" t="s">
        <v>388</v>
      </c>
      <c r="B73" s="457"/>
      <c r="C73" s="458">
        <v>1055</v>
      </c>
      <c r="D73" s="457"/>
      <c r="E73" s="458"/>
    </row>
    <row r="74" spans="1:5" ht="12.75">
      <c r="A74" s="457"/>
      <c r="B74" s="457"/>
      <c r="C74" s="458"/>
      <c r="D74" s="457"/>
      <c r="E74" s="457"/>
    </row>
    <row r="75" spans="1:5" ht="12.75">
      <c r="A75" s="463" t="s">
        <v>389</v>
      </c>
      <c r="B75" s="463"/>
      <c r="C75" s="464"/>
      <c r="D75" s="463"/>
      <c r="E75" s="463"/>
    </row>
    <row r="76" spans="1:5" ht="12.75">
      <c r="A76" s="457"/>
      <c r="B76" s="457"/>
      <c r="C76" s="458"/>
      <c r="D76" s="457"/>
      <c r="E76" s="457"/>
    </row>
    <row r="77" spans="1:5" ht="12.75">
      <c r="A77" s="466" t="s">
        <v>390</v>
      </c>
      <c r="B77" s="466"/>
      <c r="C77" s="467"/>
      <c r="D77" s="466"/>
      <c r="E77" s="466"/>
    </row>
    <row r="78" spans="1:5" ht="12.75">
      <c r="A78" s="466" t="s">
        <v>400</v>
      </c>
      <c r="B78" s="466"/>
      <c r="C78" s="467"/>
      <c r="D78" s="466"/>
      <c r="E78" s="466"/>
    </row>
    <row r="79" spans="1:5" ht="12.75">
      <c r="A79" s="457" t="s">
        <v>391</v>
      </c>
      <c r="B79" s="457"/>
      <c r="C79" s="458"/>
      <c r="D79" s="457"/>
      <c r="E79" s="457"/>
    </row>
    <row r="80" spans="1:5" ht="12.75">
      <c r="A80" s="465" t="s">
        <v>399</v>
      </c>
      <c r="B80" s="457"/>
      <c r="C80" s="458"/>
      <c r="D80" s="457"/>
      <c r="E80" s="457"/>
    </row>
    <row r="81" spans="1:5" ht="12.75">
      <c r="A81" s="457" t="s">
        <v>392</v>
      </c>
      <c r="B81" s="457"/>
      <c r="C81" s="458"/>
      <c r="D81" s="457"/>
      <c r="E81" s="457"/>
    </row>
    <row r="82" spans="1:5" ht="12.75">
      <c r="A82" s="457" t="s">
        <v>393</v>
      </c>
      <c r="B82" s="457"/>
      <c r="C82" s="458"/>
      <c r="D82" s="457"/>
      <c r="E82" s="457"/>
    </row>
    <row r="83" spans="1:5" ht="12.75">
      <c r="A83" s="457"/>
      <c r="B83" s="457"/>
      <c r="C83" s="458"/>
      <c r="D83" s="457"/>
      <c r="E83" s="457"/>
    </row>
    <row r="84" spans="1:5" ht="12.75">
      <c r="A84" s="466" t="s">
        <v>394</v>
      </c>
      <c r="B84" s="466"/>
      <c r="C84" s="467"/>
      <c r="D84" s="466"/>
      <c r="E84" s="466"/>
    </row>
    <row r="85" spans="1:5" ht="12.75">
      <c r="A85" s="468" t="s">
        <v>401</v>
      </c>
      <c r="B85" s="468"/>
      <c r="C85" s="469"/>
      <c r="D85" s="468"/>
      <c r="E85" s="468"/>
    </row>
    <row r="86" spans="1:5" ht="12.75">
      <c r="A86" s="457" t="s">
        <v>395</v>
      </c>
      <c r="B86" s="457"/>
      <c r="C86" s="458"/>
      <c r="D86" s="457"/>
      <c r="E86" s="457"/>
    </row>
    <row r="87" spans="1:5" ht="12.75">
      <c r="A87" s="457" t="s">
        <v>396</v>
      </c>
      <c r="B87" s="457"/>
      <c r="C87" s="458"/>
      <c r="D87" s="457"/>
      <c r="E87" s="457"/>
    </row>
    <row r="88" spans="1:5" ht="12.75">
      <c r="A88" s="457" t="s">
        <v>397</v>
      </c>
      <c r="B88" s="457"/>
      <c r="C88" s="458"/>
      <c r="D88" s="457"/>
      <c r="E88" s="457"/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&amp;C&amp;"Arial,Félkövér"&amp;12
Német Kisebbségi Önkormányzat mérlege&amp;R22. számú melléklet a
4/2011.(IV.1.)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6">
      <selection activeCell="F9" sqref="F9"/>
    </sheetView>
  </sheetViews>
  <sheetFormatPr defaultColWidth="9.140625" defaultRowHeight="15.75" customHeight="1"/>
  <cols>
    <col min="1" max="1" width="5.8515625" style="565" customWidth="1"/>
    <col min="2" max="2" width="31.57421875" style="550" customWidth="1"/>
    <col min="3" max="3" width="18.421875" style="550" customWidth="1"/>
    <col min="4" max="4" width="18.28125" style="548" customWidth="1"/>
    <col min="5" max="5" width="17.421875" style="549" customWidth="1"/>
    <col min="6" max="16384" width="9.140625" style="550" customWidth="1"/>
  </cols>
  <sheetData>
    <row r="1" spans="1:3" ht="15.75" customHeight="1">
      <c r="A1" s="655" t="s">
        <v>231</v>
      </c>
      <c r="B1" s="655"/>
      <c r="C1" s="547"/>
    </row>
    <row r="2" spans="1:5" ht="36.75" customHeight="1">
      <c r="A2" s="572" t="s">
        <v>232</v>
      </c>
      <c r="B2" s="547" t="s">
        <v>233</v>
      </c>
      <c r="C2" s="552" t="s">
        <v>416</v>
      </c>
      <c r="D2" s="553" t="s">
        <v>417</v>
      </c>
      <c r="E2" s="554" t="s">
        <v>414</v>
      </c>
    </row>
    <row r="3" spans="1:3" ht="15.75" customHeight="1">
      <c r="A3" s="551"/>
      <c r="B3" s="547"/>
      <c r="C3" s="547"/>
    </row>
    <row r="4" spans="1:5" ht="15.75" customHeight="1">
      <c r="A4" s="555" t="s">
        <v>290</v>
      </c>
      <c r="B4" s="547" t="s">
        <v>418</v>
      </c>
      <c r="C4" s="556">
        <v>51813000</v>
      </c>
      <c r="D4" s="556">
        <v>51813000</v>
      </c>
      <c r="E4" s="557">
        <v>1163000</v>
      </c>
    </row>
    <row r="5" spans="1:5" ht="15.75" customHeight="1">
      <c r="A5" s="555"/>
      <c r="B5" s="547"/>
      <c r="C5" s="556"/>
      <c r="D5" s="556"/>
      <c r="E5" s="557"/>
    </row>
    <row r="6" spans="1:5" ht="15.75" customHeight="1">
      <c r="A6" s="555" t="s">
        <v>289</v>
      </c>
      <c r="B6" s="547" t="s">
        <v>419</v>
      </c>
      <c r="C6" s="556">
        <v>16297000</v>
      </c>
      <c r="D6" s="556">
        <v>16297000</v>
      </c>
      <c r="E6" s="557">
        <v>18690000</v>
      </c>
    </row>
    <row r="7" spans="1:5" ht="15.75" customHeight="1">
      <c r="A7" s="555"/>
      <c r="B7" s="547"/>
      <c r="C7" s="556"/>
      <c r="D7" s="556"/>
      <c r="E7" s="557"/>
    </row>
    <row r="8" spans="1:6" ht="15.75" customHeight="1">
      <c r="A8" s="555" t="s">
        <v>288</v>
      </c>
      <c r="B8" s="547" t="s">
        <v>420</v>
      </c>
      <c r="C8" s="556">
        <v>69314000</v>
      </c>
      <c r="D8" s="556">
        <v>69314000</v>
      </c>
      <c r="E8" s="557"/>
      <c r="F8" s="549"/>
    </row>
    <row r="9" spans="1:5" ht="15.75" customHeight="1">
      <c r="A9" s="555"/>
      <c r="B9" s="547"/>
      <c r="C9" s="556"/>
      <c r="D9" s="556"/>
      <c r="E9" s="557"/>
    </row>
    <row r="10" spans="1:5" ht="15.75" customHeight="1">
      <c r="A10" s="555" t="s">
        <v>287</v>
      </c>
      <c r="B10" s="547" t="s">
        <v>234</v>
      </c>
      <c r="C10" s="556">
        <v>800000</v>
      </c>
      <c r="D10" s="556">
        <v>800000</v>
      </c>
      <c r="E10" s="557">
        <v>2032000</v>
      </c>
    </row>
    <row r="11" spans="1:5" ht="15.75" customHeight="1">
      <c r="A11" s="555"/>
      <c r="B11" s="547"/>
      <c r="C11" s="556"/>
      <c r="D11" s="556"/>
      <c r="E11" s="557"/>
    </row>
    <row r="12" spans="1:5" ht="15.75" customHeight="1">
      <c r="A12" s="555" t="s">
        <v>286</v>
      </c>
      <c r="B12" s="547" t="s">
        <v>421</v>
      </c>
      <c r="C12" s="556">
        <v>11732000</v>
      </c>
      <c r="D12" s="556">
        <v>11732000</v>
      </c>
      <c r="E12" s="557">
        <v>16627000</v>
      </c>
    </row>
    <row r="13" spans="1:5" ht="15.75" customHeight="1">
      <c r="A13" s="555"/>
      <c r="B13" s="547"/>
      <c r="C13" s="556"/>
      <c r="D13" s="556"/>
      <c r="E13" s="557"/>
    </row>
    <row r="14" spans="1:5" ht="15.75" customHeight="1">
      <c r="A14" s="555" t="s">
        <v>285</v>
      </c>
      <c r="B14" s="547" t="s">
        <v>422</v>
      </c>
      <c r="C14" s="556">
        <v>12500000</v>
      </c>
      <c r="D14" s="556">
        <v>12500000</v>
      </c>
      <c r="E14" s="557"/>
    </row>
    <row r="15" spans="1:5" ht="15.75" customHeight="1">
      <c r="A15" s="555"/>
      <c r="B15" s="547"/>
      <c r="C15" s="556"/>
      <c r="D15" s="556"/>
      <c r="E15" s="557"/>
    </row>
    <row r="16" spans="1:5" ht="15.75" customHeight="1">
      <c r="A16" s="555" t="s">
        <v>284</v>
      </c>
      <c r="B16" s="547" t="s">
        <v>423</v>
      </c>
      <c r="C16" s="556">
        <v>5768000</v>
      </c>
      <c r="D16" s="556">
        <v>5768000</v>
      </c>
      <c r="E16" s="557">
        <v>5379000</v>
      </c>
    </row>
    <row r="17" spans="1:5" ht="15.75" customHeight="1">
      <c r="A17" s="555"/>
      <c r="B17" s="547"/>
      <c r="C17" s="556"/>
      <c r="D17" s="556"/>
      <c r="E17" s="557"/>
    </row>
    <row r="18" spans="1:5" ht="15.75" customHeight="1">
      <c r="A18" s="555" t="s">
        <v>424</v>
      </c>
      <c r="B18" s="547" t="s">
        <v>425</v>
      </c>
      <c r="C18" s="556">
        <v>9200000</v>
      </c>
      <c r="D18" s="556">
        <v>9200000</v>
      </c>
      <c r="E18" s="557"/>
    </row>
    <row r="19" spans="1:5" ht="15.75" customHeight="1">
      <c r="A19" s="555"/>
      <c r="B19" s="547"/>
      <c r="C19" s="556"/>
      <c r="D19" s="556"/>
      <c r="E19" s="557"/>
    </row>
    <row r="20" spans="1:5" ht="15.75" customHeight="1">
      <c r="A20" s="555"/>
      <c r="B20" s="558" t="s">
        <v>235</v>
      </c>
      <c r="C20" s="559">
        <f>SUM(C4:C19)</f>
        <v>177424000</v>
      </c>
      <c r="D20" s="559">
        <f>SUM(D4:D19)</f>
        <v>177424000</v>
      </c>
      <c r="E20" s="560">
        <f>SUM(E4:E19)</f>
        <v>43891000</v>
      </c>
    </row>
    <row r="21" spans="1:4" ht="15.75" customHeight="1">
      <c r="A21" s="555"/>
      <c r="B21" s="558"/>
      <c r="C21" s="559"/>
      <c r="D21" s="561"/>
    </row>
    <row r="22" spans="1:3" ht="15.75" customHeight="1">
      <c r="A22" s="656" t="s">
        <v>236</v>
      </c>
      <c r="B22" s="656"/>
      <c r="C22" s="556"/>
    </row>
    <row r="23" spans="1:3" ht="15.75" customHeight="1">
      <c r="A23" s="555"/>
      <c r="B23" s="562"/>
      <c r="C23" s="556"/>
    </row>
    <row r="24" spans="1:5" s="564" customFormat="1" ht="38.25" customHeight="1">
      <c r="A24" s="551" t="s">
        <v>232</v>
      </c>
      <c r="B24" s="563" t="s">
        <v>233</v>
      </c>
      <c r="C24" s="552" t="s">
        <v>416</v>
      </c>
      <c r="D24" s="553" t="s">
        <v>417</v>
      </c>
      <c r="E24" s="554" t="s">
        <v>414</v>
      </c>
    </row>
    <row r="25" spans="1:3" ht="15.75" customHeight="1">
      <c r="A25" s="551"/>
      <c r="B25" s="547"/>
      <c r="C25" s="547"/>
    </row>
    <row r="26" spans="1:5" ht="15.75" customHeight="1">
      <c r="A26" s="555" t="s">
        <v>290</v>
      </c>
      <c r="B26" s="547" t="s">
        <v>237</v>
      </c>
      <c r="C26" s="556">
        <v>2000000</v>
      </c>
      <c r="D26" s="556">
        <v>2000000</v>
      </c>
      <c r="E26" s="557">
        <v>2400000</v>
      </c>
    </row>
    <row r="27" spans="1:5" ht="15.75" customHeight="1">
      <c r="A27" s="555"/>
      <c r="B27" s="547"/>
      <c r="C27" s="556"/>
      <c r="D27" s="556"/>
      <c r="E27" s="557"/>
    </row>
    <row r="28" spans="1:5" ht="15.75" customHeight="1">
      <c r="A28" s="555" t="s">
        <v>289</v>
      </c>
      <c r="B28" s="547" t="s">
        <v>426</v>
      </c>
      <c r="C28" s="556">
        <v>500000</v>
      </c>
      <c r="D28" s="556">
        <v>500000</v>
      </c>
      <c r="E28" s="557">
        <v>642000</v>
      </c>
    </row>
    <row r="29" spans="1:5" ht="15.75" customHeight="1">
      <c r="A29" s="555"/>
      <c r="B29" s="547"/>
      <c r="C29" s="556"/>
      <c r="D29" s="556"/>
      <c r="E29" s="557"/>
    </row>
    <row r="30" spans="1:5" ht="15.75" customHeight="1">
      <c r="A30" s="555" t="s">
        <v>288</v>
      </c>
      <c r="B30" s="547" t="s">
        <v>427</v>
      </c>
      <c r="C30" s="556">
        <v>600000</v>
      </c>
      <c r="D30" s="556">
        <v>1442000</v>
      </c>
      <c r="E30" s="557">
        <v>966000</v>
      </c>
    </row>
    <row r="31" spans="1:5" ht="15.75" customHeight="1">
      <c r="A31" s="555"/>
      <c r="B31" s="547"/>
      <c r="C31" s="556"/>
      <c r="D31" s="556"/>
      <c r="E31" s="557"/>
    </row>
    <row r="32" spans="1:5" ht="15.75" customHeight="1">
      <c r="A32" s="555" t="s">
        <v>287</v>
      </c>
      <c r="B32" s="547" t="s">
        <v>428</v>
      </c>
      <c r="C32" s="556"/>
      <c r="D32" s="556">
        <v>900000</v>
      </c>
      <c r="E32" s="557">
        <v>1125000</v>
      </c>
    </row>
    <row r="33" spans="1:5" ht="15.75" customHeight="1">
      <c r="A33" s="555"/>
      <c r="B33" s="547"/>
      <c r="C33" s="556"/>
      <c r="D33" s="556"/>
      <c r="E33" s="557"/>
    </row>
    <row r="34" spans="1:5" ht="15.75" customHeight="1">
      <c r="A34" s="555" t="s">
        <v>286</v>
      </c>
      <c r="B34" s="547" t="s">
        <v>429</v>
      </c>
      <c r="C34" s="556"/>
      <c r="D34" s="556">
        <v>8000000</v>
      </c>
      <c r="E34" s="557">
        <v>8000000</v>
      </c>
    </row>
    <row r="35" spans="1:7" ht="15.75" customHeight="1">
      <c r="A35" s="555"/>
      <c r="B35" s="558" t="s">
        <v>235</v>
      </c>
      <c r="C35" s="559">
        <f>SUM(C26:C34)</f>
        <v>3100000</v>
      </c>
      <c r="D35" s="559">
        <f>SUM(D26:D34)</f>
        <v>12842000</v>
      </c>
      <c r="E35" s="560">
        <f>SUM(E26:E34)</f>
        <v>13133000</v>
      </c>
      <c r="G35" s="559"/>
    </row>
    <row r="36" spans="1:4" ht="30.75" customHeight="1">
      <c r="A36" s="555"/>
      <c r="B36" s="547"/>
      <c r="C36" s="559"/>
      <c r="D36" s="556"/>
    </row>
    <row r="37" spans="1:4" ht="15.75" customHeight="1">
      <c r="A37" s="555"/>
      <c r="B37" s="547"/>
      <c r="C37" s="556"/>
      <c r="D37" s="556"/>
    </row>
    <row r="38" spans="1:5" ht="15.75" customHeight="1">
      <c r="A38" s="555"/>
      <c r="B38" s="558" t="s">
        <v>238</v>
      </c>
      <c r="C38" s="559">
        <f>C20+C35</f>
        <v>180524000</v>
      </c>
      <c r="D38" s="559">
        <f>D20+D35</f>
        <v>190266000</v>
      </c>
      <c r="E38" s="559">
        <f>E20+E35</f>
        <v>57024000</v>
      </c>
    </row>
    <row r="39" spans="1:4" ht="15.75" customHeight="1">
      <c r="A39" s="555"/>
      <c r="B39" s="547"/>
      <c r="C39" s="556"/>
      <c r="D39" s="556"/>
    </row>
    <row r="40" spans="1:4" ht="15.75" customHeight="1">
      <c r="A40" s="555"/>
      <c r="B40" s="547"/>
      <c r="C40" s="556"/>
      <c r="D40" s="556"/>
    </row>
    <row r="41" spans="1:4" ht="15.75" customHeight="1">
      <c r="A41" s="555"/>
      <c r="B41" s="547"/>
      <c r="C41" s="556"/>
      <c r="D41" s="556"/>
    </row>
    <row r="42" spans="1:4" ht="15.75" customHeight="1">
      <c r="A42" s="555"/>
      <c r="B42" s="547"/>
      <c r="C42" s="556"/>
      <c r="D42" s="556"/>
    </row>
    <row r="43" spans="1:4" ht="15.75" customHeight="1">
      <c r="A43" s="555"/>
      <c r="B43" s="547"/>
      <c r="C43" s="556"/>
      <c r="D43" s="556"/>
    </row>
    <row r="44" spans="1:4" ht="15.75" customHeight="1">
      <c r="A44" s="555"/>
      <c r="B44" s="547"/>
      <c r="C44" s="556"/>
      <c r="D44" s="556"/>
    </row>
    <row r="45" spans="1:4" ht="15.75" customHeight="1">
      <c r="A45" s="555"/>
      <c r="B45" s="547"/>
      <c r="C45" s="556"/>
      <c r="D45" s="556"/>
    </row>
    <row r="46" spans="1:4" ht="15.75" customHeight="1">
      <c r="A46" s="555"/>
      <c r="B46" s="547"/>
      <c r="C46" s="556"/>
      <c r="D46" s="556"/>
    </row>
    <row r="47" spans="1:4" ht="15.75" customHeight="1">
      <c r="A47" s="555"/>
      <c r="B47" s="547"/>
      <c r="C47" s="556"/>
      <c r="D47" s="556"/>
    </row>
    <row r="48" spans="1:4" ht="15.75" customHeight="1">
      <c r="A48" s="555"/>
      <c r="B48" s="547"/>
      <c r="C48" s="556"/>
      <c r="D48" s="556"/>
    </row>
    <row r="49" spans="1:4" ht="15.75" customHeight="1">
      <c r="A49" s="555"/>
      <c r="B49" s="547"/>
      <c r="C49" s="556"/>
      <c r="D49" s="556"/>
    </row>
    <row r="50" spans="1:4" ht="15.75" customHeight="1">
      <c r="A50" s="555"/>
      <c r="B50" s="547"/>
      <c r="C50" s="556"/>
      <c r="D50" s="556"/>
    </row>
    <row r="51" spans="1:4" ht="15.75" customHeight="1">
      <c r="A51" s="555"/>
      <c r="B51" s="547"/>
      <c r="C51" s="556"/>
      <c r="D51" s="556"/>
    </row>
    <row r="52" spans="1:4" ht="15.75" customHeight="1">
      <c r="A52" s="555"/>
      <c r="B52" s="547"/>
      <c r="C52" s="556"/>
      <c r="D52" s="556"/>
    </row>
    <row r="53" spans="1:4" ht="15.75" customHeight="1">
      <c r="A53" s="555"/>
      <c r="B53" s="547"/>
      <c r="C53" s="556"/>
      <c r="D53" s="556"/>
    </row>
    <row r="54" spans="1:4" ht="15.75" customHeight="1">
      <c r="A54" s="555"/>
      <c r="B54" s="547"/>
      <c r="C54" s="556"/>
      <c r="D54" s="556"/>
    </row>
    <row r="55" spans="1:4" ht="15.75" customHeight="1">
      <c r="A55" s="555"/>
      <c r="B55" s="547"/>
      <c r="C55" s="556"/>
      <c r="D55" s="556"/>
    </row>
    <row r="56" spans="1:4" ht="15.75" customHeight="1">
      <c r="A56" s="555"/>
      <c r="B56" s="547"/>
      <c r="C56" s="556"/>
      <c r="D56" s="556"/>
    </row>
    <row r="57" spans="1:4" ht="15.75" customHeight="1">
      <c r="A57" s="555"/>
      <c r="B57" s="547"/>
      <c r="C57" s="556"/>
      <c r="D57" s="556"/>
    </row>
    <row r="58" spans="1:4" ht="15.75" customHeight="1">
      <c r="A58" s="555"/>
      <c r="B58" s="547"/>
      <c r="C58" s="556"/>
      <c r="D58" s="556"/>
    </row>
    <row r="59" spans="1:4" ht="15.75" customHeight="1">
      <c r="A59" s="555"/>
      <c r="B59" s="558"/>
      <c r="C59" s="559"/>
      <c r="D59" s="559"/>
    </row>
    <row r="60" spans="1:3" ht="15.75" customHeight="1">
      <c r="A60" s="555"/>
      <c r="B60" s="558"/>
      <c r="C60" s="559"/>
    </row>
    <row r="61" spans="1:4" ht="15.75" customHeight="1">
      <c r="A61" s="555"/>
      <c r="B61" s="558"/>
      <c r="C61" s="559"/>
      <c r="D61" s="559"/>
    </row>
    <row r="64" ht="15.75" customHeight="1">
      <c r="B64" s="558"/>
    </row>
    <row r="66" spans="2:3" ht="15.75" customHeight="1">
      <c r="B66" s="547"/>
      <c r="C66" s="566"/>
    </row>
    <row r="67" ht="15.75" customHeight="1">
      <c r="C67" s="565"/>
    </row>
    <row r="68" spans="2:3" ht="15.75" customHeight="1">
      <c r="B68" s="558"/>
      <c r="C68" s="567"/>
    </row>
    <row r="71" spans="2:3" ht="15.75" customHeight="1">
      <c r="B71" s="558"/>
      <c r="C71" s="559"/>
    </row>
  </sheetData>
  <mergeCells count="2">
    <mergeCell ref="A1:B1"/>
    <mergeCell ref="A22:B22"/>
  </mergeCells>
  <printOptions/>
  <pageMargins left="0.75" right="0.75" top="1" bottom="1" header="0.5" footer="0.5"/>
  <pageSetup horizontalDpi="600" verticalDpi="600" orientation="portrait" paperSize="9" scale="95" r:id="rId3"/>
  <headerFooter alignWithMargins="0">
    <oddHeader>&amp;R3. számú melléklet a
4/2011.(IV.1.) önkormányzati rendelethet</oddHeader>
    <oddFooter>&amp;C&amp;P. oldal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64">
      <selection activeCell="L26" sqref="L26"/>
    </sheetView>
  </sheetViews>
  <sheetFormatPr defaultColWidth="9.140625" defaultRowHeight="12.75"/>
  <cols>
    <col min="1" max="1" width="36.7109375" style="457" customWidth="1"/>
    <col min="2" max="2" width="0.5625" style="457" customWidth="1"/>
    <col min="3" max="3" width="13.28125" style="458" customWidth="1"/>
    <col min="4" max="4" width="12.7109375" style="458" customWidth="1"/>
    <col min="5" max="5" width="11.00390625" style="458" customWidth="1"/>
    <col min="6" max="6" width="12.7109375" style="458" customWidth="1"/>
    <col min="7" max="7" width="13.7109375" style="457" customWidth="1"/>
    <col min="8" max="16384" width="9.140625" style="457" customWidth="1"/>
  </cols>
  <sheetData>
    <row r="1" ht="12.75">
      <c r="F1" s="473" t="s">
        <v>406</v>
      </c>
    </row>
    <row r="3" spans="3:6" ht="12.75">
      <c r="C3" s="472" t="s">
        <v>402</v>
      </c>
      <c r="D3" s="472" t="s">
        <v>403</v>
      </c>
      <c r="E3" s="472" t="s">
        <v>404</v>
      </c>
      <c r="F3" s="472" t="s">
        <v>405</v>
      </c>
    </row>
    <row r="6" spans="1:6" s="471" customFormat="1" ht="12.75">
      <c r="A6" s="471" t="s">
        <v>361</v>
      </c>
      <c r="C6" s="470">
        <f>C10+C33</f>
        <v>1610217</v>
      </c>
      <c r="D6" s="470">
        <f>D10+D33</f>
        <v>1608454</v>
      </c>
      <c r="E6" s="470">
        <f>E10+E33</f>
        <v>586</v>
      </c>
      <c r="F6" s="470">
        <f>F10+F33</f>
        <v>1177</v>
      </c>
    </row>
    <row r="7" spans="3:6" s="459" customFormat="1" ht="15.75">
      <c r="C7" s="460"/>
      <c r="D7" s="460"/>
      <c r="E7" s="460"/>
      <c r="F7" s="460"/>
    </row>
    <row r="8" spans="3:6" s="459" customFormat="1" ht="15.75">
      <c r="C8" s="460"/>
      <c r="D8" s="460"/>
      <c r="E8" s="460"/>
      <c r="F8" s="460"/>
    </row>
    <row r="10" spans="1:7" ht="12.75">
      <c r="A10" s="461" t="s">
        <v>362</v>
      </c>
      <c r="B10" s="461"/>
      <c r="C10" s="462">
        <f>C12+C17+C24+C28</f>
        <v>1595149</v>
      </c>
      <c r="D10" s="462">
        <f>D12+D17+D24+D28</f>
        <v>1594970</v>
      </c>
      <c r="E10" s="470">
        <v>57</v>
      </c>
      <c r="F10" s="470">
        <v>122</v>
      </c>
      <c r="G10" s="458"/>
    </row>
    <row r="12" spans="1:6" s="463" customFormat="1" ht="12.75">
      <c r="A12" s="463" t="s">
        <v>363</v>
      </c>
      <c r="C12" s="464">
        <f>C13+C14</f>
        <v>2132</v>
      </c>
      <c r="D12" s="464">
        <f>D13+D14</f>
        <v>2132</v>
      </c>
      <c r="E12" s="464"/>
      <c r="F12" s="464"/>
    </row>
    <row r="13" spans="1:6" s="468" customFormat="1" ht="12.75">
      <c r="A13" s="468" t="s">
        <v>451</v>
      </c>
      <c r="C13" s="469">
        <v>2072</v>
      </c>
      <c r="D13" s="469">
        <v>2072</v>
      </c>
      <c r="E13" s="469"/>
      <c r="F13" s="469"/>
    </row>
    <row r="14" spans="1:4" ht="12.75">
      <c r="A14" s="457" t="s">
        <v>364</v>
      </c>
      <c r="C14" s="458">
        <v>60</v>
      </c>
      <c r="D14" s="458">
        <v>60</v>
      </c>
    </row>
    <row r="17" spans="1:6" s="463" customFormat="1" ht="12.75">
      <c r="A17" s="463" t="s">
        <v>365</v>
      </c>
      <c r="C17" s="464">
        <f>C18+C19+C20+C21</f>
        <v>1056664</v>
      </c>
      <c r="D17" s="464">
        <f>D18+D19+D20+D21</f>
        <v>1056485</v>
      </c>
      <c r="E17" s="464">
        <v>57</v>
      </c>
      <c r="F17" s="464">
        <v>122</v>
      </c>
    </row>
    <row r="18" spans="1:4" ht="12.75">
      <c r="A18" s="457" t="s">
        <v>366</v>
      </c>
      <c r="C18" s="458">
        <v>1033131</v>
      </c>
      <c r="D18" s="458">
        <v>1033131</v>
      </c>
    </row>
    <row r="19" spans="1:6" ht="12.75">
      <c r="A19" s="465" t="s">
        <v>452</v>
      </c>
      <c r="C19" s="458">
        <v>4992</v>
      </c>
      <c r="D19" s="458">
        <v>4813</v>
      </c>
      <c r="E19" s="458">
        <v>57</v>
      </c>
      <c r="F19" s="458">
        <v>122</v>
      </c>
    </row>
    <row r="20" spans="1:4" ht="12.75">
      <c r="A20" s="457" t="s">
        <v>367</v>
      </c>
      <c r="C20" s="458">
        <v>5039</v>
      </c>
      <c r="D20" s="458">
        <v>5039</v>
      </c>
    </row>
    <row r="21" spans="1:4" ht="12.75">
      <c r="A21" s="457" t="s">
        <v>368</v>
      </c>
      <c r="C21" s="458">
        <v>13502</v>
      </c>
      <c r="D21" s="458">
        <v>13502</v>
      </c>
    </row>
    <row r="24" spans="1:6" s="463" customFormat="1" ht="12.75">
      <c r="A24" s="463" t="s">
        <v>369</v>
      </c>
      <c r="C24" s="464">
        <v>1151</v>
      </c>
      <c r="D24" s="464">
        <v>1151</v>
      </c>
      <c r="E24" s="464"/>
      <c r="F24" s="464"/>
    </row>
    <row r="25" spans="1:4" ht="12.75">
      <c r="A25" s="457" t="s">
        <v>370</v>
      </c>
      <c r="C25" s="458">
        <v>1151</v>
      </c>
      <c r="D25" s="458">
        <v>1151</v>
      </c>
    </row>
    <row r="26" ht="12.75">
      <c r="A26" s="457" t="s">
        <v>371</v>
      </c>
    </row>
    <row r="28" spans="1:6" s="463" customFormat="1" ht="12.75">
      <c r="A28" s="463" t="s">
        <v>372</v>
      </c>
      <c r="C28" s="464">
        <v>535202</v>
      </c>
      <c r="D28" s="464">
        <v>535202</v>
      </c>
      <c r="E28" s="464"/>
      <c r="F28" s="464"/>
    </row>
    <row r="29" spans="1:4" ht="12.75">
      <c r="A29" s="457" t="s">
        <v>373</v>
      </c>
      <c r="C29" s="458">
        <v>217415</v>
      </c>
      <c r="D29" s="458">
        <v>217415</v>
      </c>
    </row>
    <row r="30" spans="1:4" ht="12.75">
      <c r="A30" s="457" t="s">
        <v>374</v>
      </c>
      <c r="C30" s="458">
        <v>317787</v>
      </c>
      <c r="D30" s="458">
        <v>317787</v>
      </c>
    </row>
    <row r="33" spans="1:7" ht="12.75">
      <c r="A33" s="461" t="s">
        <v>375</v>
      </c>
      <c r="B33" s="461"/>
      <c r="C33" s="462">
        <f>C35+C38+C43+C45</f>
        <v>15068</v>
      </c>
      <c r="D33" s="470">
        <f>D35+D38+D43+D45</f>
        <v>13484</v>
      </c>
      <c r="E33" s="470">
        <f>E43+E45</f>
        <v>529</v>
      </c>
      <c r="F33" s="470">
        <f>F43+F45</f>
        <v>1055</v>
      </c>
      <c r="G33" s="458"/>
    </row>
    <row r="34" ht="12.75">
      <c r="D34" s="464"/>
    </row>
    <row r="35" spans="1:6" s="463" customFormat="1" ht="12.75">
      <c r="A35" s="463" t="s">
        <v>376</v>
      </c>
      <c r="C35" s="464">
        <v>496</v>
      </c>
      <c r="D35" s="464">
        <v>496</v>
      </c>
      <c r="E35" s="464"/>
      <c r="F35" s="464"/>
    </row>
    <row r="36" spans="1:4" ht="12.75">
      <c r="A36" s="457" t="s">
        <v>377</v>
      </c>
      <c r="C36" s="458">
        <v>496</v>
      </c>
      <c r="D36" s="458">
        <v>496</v>
      </c>
    </row>
    <row r="38" spans="1:6" s="463" customFormat="1" ht="12.75">
      <c r="A38" s="463" t="s">
        <v>378</v>
      </c>
      <c r="C38" s="464">
        <f>C39+C40+C41</f>
        <v>8781</v>
      </c>
      <c r="D38" s="464">
        <v>8781</v>
      </c>
      <c r="E38" s="464"/>
      <c r="F38" s="464"/>
    </row>
    <row r="39" spans="1:6" s="463" customFormat="1" ht="12.75">
      <c r="A39" s="463" t="s">
        <v>460</v>
      </c>
      <c r="C39" s="469">
        <v>6575</v>
      </c>
      <c r="D39" s="464">
        <v>6575</v>
      </c>
      <c r="E39" s="464"/>
      <c r="F39" s="464"/>
    </row>
    <row r="40" spans="1:4" ht="12.75">
      <c r="A40" s="457" t="s">
        <v>379</v>
      </c>
      <c r="C40" s="458">
        <v>579</v>
      </c>
      <c r="D40" s="458">
        <v>579</v>
      </c>
    </row>
    <row r="41" spans="1:4" ht="12.75">
      <c r="A41" s="457" t="s">
        <v>380</v>
      </c>
      <c r="C41" s="458">
        <v>1627</v>
      </c>
      <c r="D41" s="458">
        <v>1627</v>
      </c>
    </row>
    <row r="43" spans="1:6" s="463" customFormat="1" ht="12.75">
      <c r="A43" s="463" t="s">
        <v>381</v>
      </c>
      <c r="C43" s="464">
        <v>2172</v>
      </c>
      <c r="D43" s="464">
        <v>613</v>
      </c>
      <c r="E43" s="464">
        <v>504</v>
      </c>
      <c r="F43" s="464">
        <v>1055</v>
      </c>
    </row>
    <row r="45" spans="1:6" s="463" customFormat="1" ht="12.75">
      <c r="A45" s="463" t="s">
        <v>382</v>
      </c>
      <c r="C45" s="464">
        <f>C46+C47</f>
        <v>3619</v>
      </c>
      <c r="D45" s="464">
        <f>D46+D47</f>
        <v>3594</v>
      </c>
      <c r="E45" s="464">
        <v>25</v>
      </c>
      <c r="F45" s="464"/>
    </row>
    <row r="46" spans="1:4" ht="12.75">
      <c r="A46" s="457" t="s">
        <v>383</v>
      </c>
      <c r="C46" s="458">
        <v>2182</v>
      </c>
      <c r="D46" s="458">
        <v>2182</v>
      </c>
    </row>
    <row r="47" spans="1:5" ht="12.75">
      <c r="A47" s="465" t="s">
        <v>398</v>
      </c>
      <c r="C47" s="458">
        <v>1437</v>
      </c>
      <c r="D47" s="458">
        <v>1412</v>
      </c>
      <c r="E47" s="458">
        <v>25</v>
      </c>
    </row>
    <row r="48" ht="12.75">
      <c r="A48" s="465"/>
    </row>
    <row r="57" spans="3:6" ht="12.75">
      <c r="C57" s="472" t="s">
        <v>402</v>
      </c>
      <c r="D57" s="472" t="s">
        <v>403</v>
      </c>
      <c r="E57" s="472" t="s">
        <v>404</v>
      </c>
      <c r="F57" s="472" t="s">
        <v>405</v>
      </c>
    </row>
    <row r="60" spans="1:6" s="471" customFormat="1" ht="12.75">
      <c r="A60" s="471" t="s">
        <v>384</v>
      </c>
      <c r="C60" s="470">
        <f>C62+C66+C71+C78</f>
        <v>1610217</v>
      </c>
      <c r="D60" s="470">
        <f>D62+D66+D69</f>
        <v>1608454</v>
      </c>
      <c r="E60" s="470">
        <v>586</v>
      </c>
      <c r="F60" s="470">
        <v>1177</v>
      </c>
    </row>
    <row r="62" spans="1:7" s="463" customFormat="1" ht="12.75">
      <c r="A62" s="463" t="s">
        <v>385</v>
      </c>
      <c r="C62" s="464">
        <f>C63+C64</f>
        <v>1567472</v>
      </c>
      <c r="D62" s="464">
        <v>1567293</v>
      </c>
      <c r="E62" s="464">
        <v>57</v>
      </c>
      <c r="F62" s="464">
        <v>122</v>
      </c>
      <c r="G62" s="464"/>
    </row>
    <row r="63" spans="1:6" ht="12.75">
      <c r="A63" s="465" t="s">
        <v>453</v>
      </c>
      <c r="C63" s="458">
        <v>1612486</v>
      </c>
      <c r="D63" s="458">
        <v>1612164</v>
      </c>
      <c r="E63" s="458">
        <v>134</v>
      </c>
      <c r="F63" s="458">
        <v>188</v>
      </c>
    </row>
    <row r="64" spans="1:6" ht="12.75">
      <c r="A64" s="457" t="s">
        <v>386</v>
      </c>
      <c r="C64" s="458">
        <v>-45014</v>
      </c>
      <c r="D64" s="458">
        <v>-44871</v>
      </c>
      <c r="E64" s="458">
        <v>-77</v>
      </c>
      <c r="F64" s="458">
        <v>-66</v>
      </c>
    </row>
    <row r="66" spans="1:6" s="463" customFormat="1" ht="12.75">
      <c r="A66" s="463" t="s">
        <v>387</v>
      </c>
      <c r="C66" s="464">
        <v>-1649</v>
      </c>
      <c r="D66" s="464">
        <v>-3233</v>
      </c>
      <c r="E66" s="464">
        <v>529</v>
      </c>
      <c r="F66" s="464">
        <v>1055</v>
      </c>
    </row>
    <row r="67" spans="1:8" ht="12.75">
      <c r="A67" s="457" t="s">
        <v>388</v>
      </c>
      <c r="C67" s="458">
        <v>-1649</v>
      </c>
      <c r="D67" s="458">
        <v>-3233</v>
      </c>
      <c r="E67" s="458">
        <v>529</v>
      </c>
      <c r="F67" s="458">
        <v>1055</v>
      </c>
      <c r="H67" s="458"/>
    </row>
    <row r="69" spans="1:6" s="463" customFormat="1" ht="12.75">
      <c r="A69" s="463" t="s">
        <v>389</v>
      </c>
      <c r="C69" s="464">
        <f>C71+C78</f>
        <v>44394</v>
      </c>
      <c r="D69" s="464">
        <v>44394</v>
      </c>
      <c r="E69" s="464"/>
      <c r="F69" s="464"/>
    </row>
    <row r="71" spans="1:6" s="466" customFormat="1" ht="12.75">
      <c r="A71" s="466" t="s">
        <v>390</v>
      </c>
      <c r="C71" s="467">
        <f>C73+C75+C76+C74+C72</f>
        <v>44358</v>
      </c>
      <c r="D71" s="467">
        <v>44358</v>
      </c>
      <c r="E71" s="467"/>
      <c r="F71" s="467"/>
    </row>
    <row r="72" spans="1:6" s="466" customFormat="1" ht="12.75">
      <c r="A72" s="466" t="s">
        <v>400</v>
      </c>
      <c r="C72" s="467">
        <v>20512</v>
      </c>
      <c r="D72" s="467">
        <v>20512</v>
      </c>
      <c r="E72" s="467"/>
      <c r="F72" s="467"/>
    </row>
    <row r="73" spans="1:4" ht="12.75">
      <c r="A73" s="457" t="s">
        <v>391</v>
      </c>
      <c r="C73" s="458">
        <v>788</v>
      </c>
      <c r="D73" s="458">
        <v>788</v>
      </c>
    </row>
    <row r="74" spans="1:4" ht="12.75">
      <c r="A74" s="465" t="s">
        <v>399</v>
      </c>
      <c r="C74" s="458">
        <v>96</v>
      </c>
      <c r="D74" s="458">
        <v>96</v>
      </c>
    </row>
    <row r="75" spans="1:4" ht="12.75">
      <c r="A75" s="457" t="s">
        <v>392</v>
      </c>
      <c r="C75" s="458">
        <v>22483</v>
      </c>
      <c r="D75" s="458">
        <v>22483</v>
      </c>
    </row>
    <row r="76" spans="1:4" ht="12.75">
      <c r="A76" s="457" t="s">
        <v>393</v>
      </c>
      <c r="C76" s="458">
        <v>479</v>
      </c>
      <c r="D76" s="458">
        <v>479</v>
      </c>
    </row>
    <row r="78" spans="1:6" s="466" customFormat="1" ht="12.75">
      <c r="A78" s="466" t="s">
        <v>394</v>
      </c>
      <c r="C78" s="467">
        <v>36</v>
      </c>
      <c r="D78" s="467">
        <v>36</v>
      </c>
      <c r="E78" s="467"/>
      <c r="F78" s="467"/>
    </row>
    <row r="79" spans="1:6" s="468" customFormat="1" ht="12.75">
      <c r="A79" s="468" t="s">
        <v>401</v>
      </c>
      <c r="C79" s="469">
        <v>21</v>
      </c>
      <c r="D79" s="469">
        <v>21</v>
      </c>
      <c r="E79" s="469"/>
      <c r="F79" s="469"/>
    </row>
    <row r="80" spans="1:3" ht="12.75">
      <c r="A80" s="457" t="s">
        <v>395</v>
      </c>
      <c r="C80" s="458">
        <v>0</v>
      </c>
    </row>
    <row r="81" spans="1:3" ht="12.75">
      <c r="A81" s="457" t="s">
        <v>396</v>
      </c>
      <c r="C81" s="458">
        <v>0</v>
      </c>
    </row>
    <row r="82" spans="1:4" ht="12.75">
      <c r="A82" s="457" t="s">
        <v>397</v>
      </c>
      <c r="C82" s="458">
        <v>15</v>
      </c>
      <c r="D82" s="458">
        <v>15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&amp;R5. számú melléklet a 
4/2011.(IV.1.)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B1">
      <selection activeCell="H23" sqref="H23"/>
    </sheetView>
  </sheetViews>
  <sheetFormatPr defaultColWidth="9.140625" defaultRowHeight="12.75"/>
  <cols>
    <col min="2" max="2" width="24.7109375" style="0" customWidth="1"/>
    <col min="3" max="3" width="16.7109375" style="0" customWidth="1"/>
    <col min="4" max="4" width="24.7109375" style="0" customWidth="1"/>
    <col min="5" max="5" width="15.7109375" style="0" customWidth="1"/>
  </cols>
  <sheetData>
    <row r="1" ht="12.75">
      <c r="C1" s="126"/>
    </row>
    <row r="2" ht="12.75">
      <c r="C2" s="126"/>
    </row>
    <row r="3" spans="2:5" ht="12.75">
      <c r="B3" s="675" t="s">
        <v>449</v>
      </c>
      <c r="C3" s="675"/>
      <c r="D3" s="675"/>
      <c r="E3" s="675"/>
    </row>
    <row r="4" spans="2:5" ht="15.75">
      <c r="B4" s="676"/>
      <c r="C4" s="676"/>
      <c r="D4" s="676"/>
      <c r="E4" s="676"/>
    </row>
    <row r="5" spans="2:5" ht="13.5" thickBot="1">
      <c r="B5" s="677" t="s">
        <v>291</v>
      </c>
      <c r="C5" s="646"/>
      <c r="D5" s="646"/>
      <c r="E5" s="646"/>
    </row>
    <row r="6" spans="2:5" ht="17.25" thickBot="1" thickTop="1">
      <c r="B6" s="647" t="s">
        <v>292</v>
      </c>
      <c r="C6" s="648"/>
      <c r="D6" s="649" t="s">
        <v>293</v>
      </c>
      <c r="E6" s="650"/>
    </row>
    <row r="7" spans="2:5" ht="27" thickBot="1" thickTop="1">
      <c r="B7" s="313" t="s">
        <v>233</v>
      </c>
      <c r="C7" s="314" t="s">
        <v>430</v>
      </c>
      <c r="D7" s="316"/>
      <c r="E7" s="315" t="s">
        <v>430</v>
      </c>
    </row>
    <row r="8" spans="2:5" ht="13.5" thickTop="1">
      <c r="B8" s="317" t="s">
        <v>294</v>
      </c>
      <c r="C8" s="352">
        <v>26325</v>
      </c>
      <c r="D8" s="318" t="s">
        <v>295</v>
      </c>
      <c r="E8" s="583">
        <v>138755</v>
      </c>
    </row>
    <row r="9" spans="2:5" ht="12.75">
      <c r="B9" s="661" t="s">
        <v>296</v>
      </c>
      <c r="C9" s="674">
        <v>140098</v>
      </c>
      <c r="D9" s="671" t="s">
        <v>83</v>
      </c>
      <c r="E9" s="672">
        <v>34714</v>
      </c>
    </row>
    <row r="10" spans="2:5" ht="12.75">
      <c r="B10" s="662"/>
      <c r="C10" s="674"/>
      <c r="D10" s="671"/>
      <c r="E10" s="673"/>
    </row>
    <row r="11" spans="2:5" ht="12.75">
      <c r="B11" s="321" t="s">
        <v>297</v>
      </c>
      <c r="C11" s="409">
        <v>5700</v>
      </c>
      <c r="D11" s="322" t="s">
        <v>298</v>
      </c>
      <c r="E11" s="584">
        <v>94868</v>
      </c>
    </row>
    <row r="12" spans="2:5" ht="32.25" customHeight="1">
      <c r="B12" s="576" t="s">
        <v>34</v>
      </c>
      <c r="C12" s="575">
        <v>148225</v>
      </c>
      <c r="D12" s="577" t="s">
        <v>299</v>
      </c>
      <c r="E12" s="585">
        <v>33459</v>
      </c>
    </row>
    <row r="13" spans="2:5" ht="12.75" customHeight="1">
      <c r="B13" s="325" t="s">
        <v>457</v>
      </c>
      <c r="C13" s="575">
        <v>11938</v>
      </c>
      <c r="D13" s="577" t="s">
        <v>226</v>
      </c>
      <c r="E13" s="585">
        <v>12073</v>
      </c>
    </row>
    <row r="14" spans="2:5" ht="12.75" hidden="1">
      <c r="B14" s="325"/>
      <c r="C14" s="575"/>
      <c r="D14" s="577" t="s">
        <v>154</v>
      </c>
      <c r="E14" s="585"/>
    </row>
    <row r="15" spans="2:5" ht="12.75">
      <c r="B15" s="320" t="s">
        <v>300</v>
      </c>
      <c r="C15" s="350">
        <v>2208</v>
      </c>
      <c r="D15" s="319"/>
      <c r="E15" s="586"/>
    </row>
    <row r="16" spans="2:5" ht="12.75">
      <c r="B16" s="320" t="s">
        <v>301</v>
      </c>
      <c r="C16" s="579">
        <v>7305</v>
      </c>
      <c r="D16" s="319" t="s">
        <v>302</v>
      </c>
      <c r="E16" s="586"/>
    </row>
    <row r="17" spans="2:5" ht="38.25" customHeight="1">
      <c r="B17" s="323" t="s">
        <v>303</v>
      </c>
      <c r="C17" s="580">
        <f>SUM(C8:C16)</f>
        <v>341799</v>
      </c>
      <c r="D17" s="324" t="s">
        <v>304</v>
      </c>
      <c r="E17" s="587">
        <f>E8+E9+E11+E12+E13</f>
        <v>313869</v>
      </c>
    </row>
    <row r="18" spans="2:5" ht="12.75">
      <c r="B18" s="661" t="s">
        <v>323</v>
      </c>
      <c r="C18" s="581"/>
      <c r="D18" s="667" t="s">
        <v>306</v>
      </c>
      <c r="E18" s="669">
        <v>57024</v>
      </c>
    </row>
    <row r="19" spans="2:5" ht="14.25" customHeight="1">
      <c r="B19" s="662"/>
      <c r="C19" s="582"/>
      <c r="D19" s="668"/>
      <c r="E19" s="670"/>
    </row>
    <row r="20" spans="2:5" ht="12.75">
      <c r="B20" s="325" t="s">
        <v>457</v>
      </c>
      <c r="C20" s="575">
        <v>19253</v>
      </c>
      <c r="D20" s="326" t="s">
        <v>226</v>
      </c>
      <c r="E20" s="584"/>
    </row>
    <row r="21" spans="2:5" ht="12.75">
      <c r="B21" s="321"/>
      <c r="C21" s="409"/>
      <c r="D21" s="327" t="s">
        <v>307</v>
      </c>
      <c r="E21" s="584">
        <v>444</v>
      </c>
    </row>
    <row r="22" spans="2:5" ht="12.75">
      <c r="B22" s="328" t="s">
        <v>314</v>
      </c>
      <c r="C22" s="347">
        <v>1000</v>
      </c>
      <c r="D22" s="330" t="s">
        <v>308</v>
      </c>
      <c r="E22" s="588">
        <v>11954</v>
      </c>
    </row>
    <row r="23" spans="2:5" ht="12.75">
      <c r="B23" s="328" t="s">
        <v>309</v>
      </c>
      <c r="C23" s="347">
        <v>3205</v>
      </c>
      <c r="D23" s="322" t="s">
        <v>310</v>
      </c>
      <c r="E23" s="588"/>
    </row>
    <row r="24" spans="2:5" ht="12.75">
      <c r="B24" s="328" t="s">
        <v>458</v>
      </c>
      <c r="C24" s="347">
        <v>6118</v>
      </c>
      <c r="D24" s="329"/>
      <c r="E24" s="588"/>
    </row>
    <row r="25" spans="2:5" ht="12.75">
      <c r="B25" s="328" t="s">
        <v>311</v>
      </c>
      <c r="C25" s="347">
        <v>500</v>
      </c>
      <c r="D25" s="329"/>
      <c r="E25" s="588"/>
    </row>
    <row r="26" spans="2:5" ht="12.75">
      <c r="B26" s="328" t="s">
        <v>301</v>
      </c>
      <c r="C26" s="347">
        <v>25062</v>
      </c>
      <c r="D26" s="329"/>
      <c r="E26" s="588"/>
    </row>
    <row r="27" spans="2:5" ht="12.75">
      <c r="B27" s="663" t="s">
        <v>312</v>
      </c>
      <c r="C27" s="665">
        <f>C20+C22+C23+C24+C26+C25</f>
        <v>55138</v>
      </c>
      <c r="D27" s="657" t="s">
        <v>313</v>
      </c>
      <c r="E27" s="659">
        <f>E18+E21+E22</f>
        <v>69422</v>
      </c>
    </row>
    <row r="28" spans="2:5" ht="12.75">
      <c r="B28" s="664"/>
      <c r="C28" s="666"/>
      <c r="D28" s="658"/>
      <c r="E28" s="660"/>
    </row>
    <row r="29" spans="2:5" ht="13.5" thickBot="1">
      <c r="B29" s="589" t="s">
        <v>268</v>
      </c>
      <c r="C29" s="590">
        <f>C17+C27</f>
        <v>396937</v>
      </c>
      <c r="D29" s="591" t="s">
        <v>268</v>
      </c>
      <c r="E29" s="592">
        <f>E17+E27</f>
        <v>383291</v>
      </c>
    </row>
    <row r="30" ht="13.5" thickTop="1"/>
  </sheetData>
  <mergeCells count="16">
    <mergeCell ref="B3:E3"/>
    <mergeCell ref="B4:E4"/>
    <mergeCell ref="B5:E5"/>
    <mergeCell ref="B6:C6"/>
    <mergeCell ref="D6:E6"/>
    <mergeCell ref="D9:D10"/>
    <mergeCell ref="E9:E10"/>
    <mergeCell ref="B9:B10"/>
    <mergeCell ref="C9:C10"/>
    <mergeCell ref="D27:D28"/>
    <mergeCell ref="E27:E28"/>
    <mergeCell ref="B18:B19"/>
    <mergeCell ref="B27:B28"/>
    <mergeCell ref="C27:C28"/>
    <mergeCell ref="D18:D19"/>
    <mergeCell ref="E18:E1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&amp;R7A. számú melléklet a
4/2011.(IV.1.)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2"/>
  <sheetViews>
    <sheetView workbookViewId="0" topLeftCell="A1">
      <selection activeCell="K1" sqref="K1"/>
    </sheetView>
  </sheetViews>
  <sheetFormatPr defaultColWidth="9.140625" defaultRowHeight="12.75" customHeight="1" zeroHeight="1"/>
  <cols>
    <col min="1" max="1" width="29.00390625" style="0" customWidth="1"/>
    <col min="2" max="2" width="13.8515625" style="0" customWidth="1"/>
    <col min="3" max="3" width="0.13671875" style="0" hidden="1" customWidth="1"/>
    <col min="4" max="4" width="10.8515625" style="0" hidden="1" customWidth="1"/>
    <col min="5" max="5" width="0.13671875" style="0" hidden="1" customWidth="1"/>
    <col min="6" max="6" width="13.00390625" style="0" hidden="1" customWidth="1"/>
    <col min="7" max="7" width="11.8515625" style="0" customWidth="1"/>
    <col min="8" max="8" width="12.140625" style="0" bestFit="1" customWidth="1"/>
    <col min="9" max="9" width="18.8515625" style="0" customWidth="1"/>
    <col min="10" max="10" width="13.00390625" style="0" customWidth="1"/>
    <col min="11" max="11" width="12.57421875" style="0" customWidth="1"/>
    <col min="12" max="12" width="12.00390625" style="0" customWidth="1"/>
    <col min="13" max="13" width="14.28125" style="0" hidden="1" customWidth="1"/>
    <col min="14" max="14" width="10.8515625" style="0" hidden="1" customWidth="1"/>
    <col min="15" max="15" width="12.7109375" style="0" hidden="1" customWidth="1"/>
  </cols>
  <sheetData>
    <row r="1" ht="12.75"/>
    <row r="2" ht="12.75"/>
    <row r="3" spans="1:14" ht="12.75">
      <c r="A3" s="675" t="s">
        <v>435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</row>
    <row r="4" spans="1:14" ht="13.5" thickBot="1">
      <c r="A4" s="677" t="s">
        <v>291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</row>
    <row r="5" spans="1:15" ht="14.25" thickBot="1" thickTop="1">
      <c r="A5" s="651" t="s">
        <v>292</v>
      </c>
      <c r="B5" s="652"/>
      <c r="C5" s="653"/>
      <c r="D5" s="333"/>
      <c r="E5" s="334"/>
      <c r="F5" s="334"/>
      <c r="G5" s="334"/>
      <c r="H5" s="334"/>
      <c r="I5" s="654"/>
      <c r="J5" s="638"/>
      <c r="K5" s="638"/>
      <c r="L5" s="638"/>
      <c r="M5" s="639"/>
      <c r="N5" s="640"/>
      <c r="O5" s="335"/>
    </row>
    <row r="6" spans="1:15" ht="50.25" customHeight="1" thickBot="1" thickTop="1">
      <c r="A6" s="315" t="s">
        <v>233</v>
      </c>
      <c r="B6" s="315" t="s">
        <v>431</v>
      </c>
      <c r="C6" s="315"/>
      <c r="D6" s="315"/>
      <c r="E6" s="315"/>
      <c r="F6" s="315"/>
      <c r="G6" s="315" t="s">
        <v>432</v>
      </c>
      <c r="H6" s="315" t="s">
        <v>433</v>
      </c>
      <c r="I6" s="593" t="s">
        <v>233</v>
      </c>
      <c r="J6" s="315" t="s">
        <v>434</v>
      </c>
      <c r="K6" s="315" t="s">
        <v>432</v>
      </c>
      <c r="L6" s="315" t="s">
        <v>433</v>
      </c>
      <c r="M6" s="336"/>
      <c r="N6" s="337"/>
      <c r="O6" s="315"/>
    </row>
    <row r="7" spans="1:15" ht="13.5" thickTop="1">
      <c r="A7" s="338" t="s">
        <v>294</v>
      </c>
      <c r="B7" s="339">
        <f>G7+H7</f>
        <v>26188</v>
      </c>
      <c r="C7" s="340"/>
      <c r="D7" s="340"/>
      <c r="E7" s="340"/>
      <c r="F7" s="340"/>
      <c r="G7" s="340">
        <v>24331</v>
      </c>
      <c r="H7" s="601">
        <v>1857</v>
      </c>
      <c r="I7" s="342" t="s">
        <v>295</v>
      </c>
      <c r="J7" s="340">
        <f>K7+L7</f>
        <v>138733</v>
      </c>
      <c r="K7" s="340">
        <v>83796</v>
      </c>
      <c r="L7" s="341">
        <v>54937</v>
      </c>
      <c r="M7" s="342"/>
      <c r="N7" s="343"/>
      <c r="O7" s="344"/>
    </row>
    <row r="8" spans="1:15" ht="12.75">
      <c r="A8" s="641" t="s">
        <v>296</v>
      </c>
      <c r="B8" s="643">
        <f aca="true" t="shared" si="0" ref="B8:B15">G8+H8</f>
        <v>140098</v>
      </c>
      <c r="C8" s="645"/>
      <c r="D8" s="634"/>
      <c r="E8" s="634"/>
      <c r="F8" s="636"/>
      <c r="G8" s="636"/>
      <c r="H8" s="679">
        <v>140098</v>
      </c>
      <c r="I8" s="681" t="s">
        <v>83</v>
      </c>
      <c r="J8" s="643">
        <f aca="true" t="shared" si="1" ref="J8:J15">K8+L8</f>
        <v>34708</v>
      </c>
      <c r="K8" s="682">
        <v>21374</v>
      </c>
      <c r="L8" s="684">
        <v>13334</v>
      </c>
      <c r="M8" s="686"/>
      <c r="N8" s="704"/>
      <c r="O8" s="705"/>
    </row>
    <row r="9" spans="1:15" ht="12.75">
      <c r="A9" s="642"/>
      <c r="B9" s="644"/>
      <c r="C9" s="645"/>
      <c r="D9" s="635"/>
      <c r="E9" s="635"/>
      <c r="F9" s="637"/>
      <c r="G9" s="678"/>
      <c r="H9" s="680"/>
      <c r="I9" s="681"/>
      <c r="J9" s="644"/>
      <c r="K9" s="683"/>
      <c r="L9" s="685"/>
      <c r="M9" s="686"/>
      <c r="N9" s="704"/>
      <c r="O9" s="706"/>
    </row>
    <row r="10" spans="1:15" ht="12.75">
      <c r="A10" s="354" t="s">
        <v>297</v>
      </c>
      <c r="B10" s="339">
        <f t="shared" si="0"/>
        <v>5700</v>
      </c>
      <c r="C10" s="355"/>
      <c r="D10" s="340"/>
      <c r="E10" s="340"/>
      <c r="F10" s="340"/>
      <c r="G10" s="340">
        <v>200</v>
      </c>
      <c r="H10" s="601">
        <v>5500</v>
      </c>
      <c r="I10" s="357" t="s">
        <v>298</v>
      </c>
      <c r="J10" s="340">
        <f t="shared" si="1"/>
        <v>93020</v>
      </c>
      <c r="K10" s="355">
        <v>47185</v>
      </c>
      <c r="L10" s="356">
        <v>45835</v>
      </c>
      <c r="M10" s="357"/>
      <c r="N10" s="358"/>
      <c r="O10" s="359"/>
    </row>
    <row r="11" spans="1:15" ht="25.5">
      <c r="A11" s="641" t="s">
        <v>315</v>
      </c>
      <c r="B11" s="643">
        <f t="shared" si="0"/>
        <v>148225</v>
      </c>
      <c r="C11" s="355"/>
      <c r="D11" s="340"/>
      <c r="E11" s="340"/>
      <c r="F11" s="340"/>
      <c r="G11" s="636"/>
      <c r="H11" s="679">
        <v>148225</v>
      </c>
      <c r="I11" s="594" t="s">
        <v>299</v>
      </c>
      <c r="J11" s="340">
        <f t="shared" si="1"/>
        <v>33451</v>
      </c>
      <c r="K11" s="360">
        <v>1922</v>
      </c>
      <c r="L11" s="356">
        <v>31529</v>
      </c>
      <c r="M11" s="348"/>
      <c r="N11" s="349"/>
      <c r="O11" s="353"/>
    </row>
    <row r="12" spans="1:15" ht="12.75">
      <c r="A12" s="687"/>
      <c r="B12" s="688"/>
      <c r="C12" s="355"/>
      <c r="D12" s="340"/>
      <c r="E12" s="340"/>
      <c r="F12" s="340"/>
      <c r="G12" s="689"/>
      <c r="H12" s="690"/>
      <c r="I12" s="594" t="s">
        <v>226</v>
      </c>
      <c r="J12" s="340">
        <f t="shared" si="1"/>
        <v>11446</v>
      </c>
      <c r="K12" s="362"/>
      <c r="L12" s="356">
        <v>11446</v>
      </c>
      <c r="M12" s="348"/>
      <c r="N12" s="349"/>
      <c r="O12" s="353"/>
    </row>
    <row r="13" spans="1:15" ht="12.75">
      <c r="A13" s="642"/>
      <c r="B13" s="644"/>
      <c r="C13" s="355"/>
      <c r="D13" s="340"/>
      <c r="E13" s="340"/>
      <c r="F13" s="340"/>
      <c r="G13" s="637"/>
      <c r="H13" s="691"/>
      <c r="I13" s="594" t="s">
        <v>154</v>
      </c>
      <c r="J13" s="340"/>
      <c r="K13" s="362"/>
      <c r="L13" s="356"/>
      <c r="M13" s="348"/>
      <c r="N13" s="349"/>
      <c r="O13" s="353"/>
    </row>
    <row r="14" spans="1:15" ht="12.75">
      <c r="A14" s="363" t="s">
        <v>47</v>
      </c>
      <c r="B14" s="339">
        <f t="shared" si="0"/>
        <v>11898</v>
      </c>
      <c r="C14" s="364"/>
      <c r="D14" s="365"/>
      <c r="E14" s="365"/>
      <c r="F14" s="365"/>
      <c r="G14" s="345">
        <v>662</v>
      </c>
      <c r="H14" s="603">
        <v>11236</v>
      </c>
      <c r="I14" s="595"/>
      <c r="J14" s="340"/>
      <c r="K14" s="346"/>
      <c r="L14" s="366"/>
      <c r="M14" s="348"/>
      <c r="N14" s="349"/>
      <c r="O14" s="353"/>
    </row>
    <row r="15" spans="1:15" ht="13.5" thickBot="1">
      <c r="A15" s="367" t="s">
        <v>301</v>
      </c>
      <c r="B15" s="339">
        <f t="shared" si="0"/>
        <v>7305</v>
      </c>
      <c r="C15" s="364"/>
      <c r="D15" s="365"/>
      <c r="E15" s="365"/>
      <c r="F15" s="365"/>
      <c r="G15" s="368"/>
      <c r="H15" s="604">
        <v>7305</v>
      </c>
      <c r="I15" s="595" t="s">
        <v>302</v>
      </c>
      <c r="J15" s="340">
        <f t="shared" si="1"/>
        <v>0</v>
      </c>
      <c r="K15" s="346"/>
      <c r="L15" s="366"/>
      <c r="M15" s="348"/>
      <c r="N15" s="349"/>
      <c r="O15" s="353"/>
    </row>
    <row r="16" spans="1:15" ht="27" thickBot="1" thickTop="1">
      <c r="A16" s="369" t="s">
        <v>316</v>
      </c>
      <c r="B16" s="370">
        <f>SUM(B7:B15)</f>
        <v>339414</v>
      </c>
      <c r="C16" s="370"/>
      <c r="D16" s="370"/>
      <c r="E16" s="370"/>
      <c r="F16" s="370"/>
      <c r="G16" s="370">
        <f>SUM(G7:G15)</f>
        <v>25193</v>
      </c>
      <c r="H16" s="370">
        <f>SUM(H7:H15)</f>
        <v>314221</v>
      </c>
      <c r="I16" s="596" t="s">
        <v>304</v>
      </c>
      <c r="J16" s="371">
        <f>SUM(J7:J15)</f>
        <v>311358</v>
      </c>
      <c r="K16" s="371">
        <f>SUM(K7:K15)</f>
        <v>154277</v>
      </c>
      <c r="L16" s="371">
        <f>SUM(L7:L15)</f>
        <v>157081</v>
      </c>
      <c r="M16" s="372"/>
      <c r="N16" s="373"/>
      <c r="O16" s="374"/>
    </row>
    <row r="17" spans="1:15" ht="14.25" thickBot="1" thickTop="1">
      <c r="A17" s="369" t="s">
        <v>317</v>
      </c>
      <c r="B17" s="370"/>
      <c r="C17" s="370">
        <f>C16-G16</f>
        <v>-25193</v>
      </c>
      <c r="D17" s="370">
        <f>D16-H16</f>
        <v>-314221</v>
      </c>
      <c r="E17" s="370" t="e">
        <f>E16-I16</f>
        <v>#VALUE!</v>
      </c>
      <c r="F17" s="370">
        <f>F16-J16</f>
        <v>-311358</v>
      </c>
      <c r="G17" s="370"/>
      <c r="H17" s="370"/>
      <c r="I17" s="596"/>
      <c r="J17" s="371"/>
      <c r="K17" s="371"/>
      <c r="L17" s="371"/>
      <c r="M17" s="372"/>
      <c r="N17" s="373"/>
      <c r="O17" s="374"/>
    </row>
    <row r="18" spans="1:15" ht="27.75" customHeight="1" thickTop="1">
      <c r="A18" s="687" t="s">
        <v>323</v>
      </c>
      <c r="B18" s="339">
        <f aca="true" t="shared" si="2" ref="B18:B27">G18+H18</f>
        <v>0</v>
      </c>
      <c r="C18" s="361"/>
      <c r="D18" s="689"/>
      <c r="E18" s="361"/>
      <c r="F18" s="351"/>
      <c r="G18" s="361"/>
      <c r="H18" s="602"/>
      <c r="I18" s="597" t="s">
        <v>306</v>
      </c>
      <c r="J18" s="574">
        <f>K18+L18</f>
        <v>57024</v>
      </c>
      <c r="K18" s="375">
        <v>955</v>
      </c>
      <c r="L18" s="573">
        <v>56069</v>
      </c>
      <c r="M18" s="348"/>
      <c r="N18" s="377"/>
      <c r="O18" s="353"/>
    </row>
    <row r="19" spans="1:15" ht="12.75" hidden="1">
      <c r="A19" s="642"/>
      <c r="B19" s="339">
        <f t="shared" si="2"/>
        <v>0</v>
      </c>
      <c r="C19" s="351"/>
      <c r="D19" s="637"/>
      <c r="E19" s="378"/>
      <c r="F19" s="379"/>
      <c r="G19" s="380"/>
      <c r="H19" s="605"/>
      <c r="I19" s="381"/>
      <c r="J19" s="340"/>
      <c r="K19" s="382"/>
      <c r="L19" s="356"/>
      <c r="M19" s="381"/>
      <c r="N19" s="381"/>
      <c r="O19" s="383"/>
    </row>
    <row r="20" spans="1:15" ht="12.75">
      <c r="A20" s="384" t="s">
        <v>47</v>
      </c>
      <c r="B20" s="339">
        <f t="shared" si="2"/>
        <v>19253</v>
      </c>
      <c r="C20" s="345"/>
      <c r="D20" s="355"/>
      <c r="E20" s="385"/>
      <c r="F20" s="351"/>
      <c r="G20" s="345"/>
      <c r="H20" s="603">
        <v>19253</v>
      </c>
      <c r="I20" s="598" t="s">
        <v>226</v>
      </c>
      <c r="J20" s="340"/>
      <c r="K20" s="386"/>
      <c r="L20" s="356"/>
      <c r="M20" s="357"/>
      <c r="N20" s="387"/>
      <c r="O20" s="359"/>
    </row>
    <row r="21" spans="1:15" ht="12.75">
      <c r="A21" s="354"/>
      <c r="B21" s="339">
        <f t="shared" si="2"/>
        <v>0</v>
      </c>
      <c r="C21" s="355"/>
      <c r="D21" s="355"/>
      <c r="E21" s="355"/>
      <c r="F21" s="355"/>
      <c r="G21" s="388"/>
      <c r="H21" s="606"/>
      <c r="I21" s="599" t="s">
        <v>318</v>
      </c>
      <c r="J21" s="574">
        <f>K21+L21</f>
        <v>444</v>
      </c>
      <c r="K21" s="389"/>
      <c r="L21" s="356">
        <v>444</v>
      </c>
      <c r="M21" s="357"/>
      <c r="N21" s="358"/>
      <c r="O21" s="359"/>
    </row>
    <row r="22" spans="1:15" ht="12.75">
      <c r="A22" s="390" t="s">
        <v>319</v>
      </c>
      <c r="B22" s="339">
        <f t="shared" si="2"/>
        <v>1000</v>
      </c>
      <c r="C22" s="364"/>
      <c r="D22" s="364"/>
      <c r="E22" s="364"/>
      <c r="F22" s="364"/>
      <c r="G22" s="385"/>
      <c r="H22" s="607">
        <v>1000</v>
      </c>
      <c r="I22" s="387" t="s">
        <v>302</v>
      </c>
      <c r="J22" s="574">
        <f>K22+L22</f>
        <v>11954</v>
      </c>
      <c r="K22" s="355"/>
      <c r="L22" s="356">
        <v>11954</v>
      </c>
      <c r="M22" s="392"/>
      <c r="N22" s="391"/>
      <c r="O22" s="393"/>
    </row>
    <row r="23" spans="1:15" ht="12.75">
      <c r="A23" s="390" t="s">
        <v>309</v>
      </c>
      <c r="B23" s="339">
        <f t="shared" si="2"/>
        <v>3205</v>
      </c>
      <c r="C23" s="364"/>
      <c r="D23" s="364"/>
      <c r="E23" s="364"/>
      <c r="F23" s="364"/>
      <c r="G23" s="364"/>
      <c r="H23" s="607">
        <v>3205</v>
      </c>
      <c r="I23" s="357" t="s">
        <v>310</v>
      </c>
      <c r="J23" s="340"/>
      <c r="K23" s="364"/>
      <c r="L23" s="356"/>
      <c r="M23" s="392"/>
      <c r="N23" s="391"/>
      <c r="O23" s="393"/>
    </row>
    <row r="24" spans="1:15" ht="12.75">
      <c r="A24" s="390" t="s">
        <v>41</v>
      </c>
      <c r="B24" s="339">
        <f t="shared" si="2"/>
        <v>5303</v>
      </c>
      <c r="C24" s="364"/>
      <c r="D24" s="364"/>
      <c r="E24" s="364"/>
      <c r="F24" s="364"/>
      <c r="G24" s="364"/>
      <c r="H24" s="607">
        <v>5303</v>
      </c>
      <c r="I24" s="392"/>
      <c r="J24" s="340"/>
      <c r="K24" s="364"/>
      <c r="L24" s="356"/>
      <c r="M24" s="392"/>
      <c r="N24" s="391"/>
      <c r="O24" s="393"/>
    </row>
    <row r="25" spans="1:15" ht="12.75">
      <c r="A25" s="390" t="s">
        <v>320</v>
      </c>
      <c r="B25" s="339">
        <f t="shared" si="2"/>
        <v>815</v>
      </c>
      <c r="C25" s="364"/>
      <c r="D25" s="364"/>
      <c r="E25" s="364"/>
      <c r="F25" s="364"/>
      <c r="G25" s="364"/>
      <c r="H25" s="607">
        <v>815</v>
      </c>
      <c r="I25" s="392"/>
      <c r="J25" s="340"/>
      <c r="K25" s="364"/>
      <c r="L25" s="356"/>
      <c r="M25" s="392"/>
      <c r="N25" s="391"/>
      <c r="O25" s="393"/>
    </row>
    <row r="26" spans="1:15" ht="12.75">
      <c r="A26" s="390" t="s">
        <v>321</v>
      </c>
      <c r="B26" s="339">
        <f t="shared" si="2"/>
        <v>500</v>
      </c>
      <c r="C26" s="364"/>
      <c r="D26" s="364"/>
      <c r="E26" s="364"/>
      <c r="F26" s="364"/>
      <c r="G26" s="364"/>
      <c r="H26" s="607">
        <v>500</v>
      </c>
      <c r="I26" s="392"/>
      <c r="J26" s="340"/>
      <c r="K26" s="364"/>
      <c r="L26" s="356"/>
      <c r="M26" s="392"/>
      <c r="N26" s="391"/>
      <c r="O26" s="393"/>
    </row>
    <row r="27" spans="1:15" ht="13.5" thickBot="1">
      <c r="A27" s="390" t="s">
        <v>301</v>
      </c>
      <c r="B27" s="339">
        <f t="shared" si="2"/>
        <v>25062</v>
      </c>
      <c r="C27" s="364"/>
      <c r="D27" s="364"/>
      <c r="E27" s="364"/>
      <c r="F27" s="364"/>
      <c r="G27" s="364"/>
      <c r="H27" s="607">
        <v>25062</v>
      </c>
      <c r="I27" s="392"/>
      <c r="J27" s="364"/>
      <c r="K27" s="364"/>
      <c r="L27" s="366"/>
      <c r="M27" s="392"/>
      <c r="N27" s="391"/>
      <c r="O27" s="393"/>
    </row>
    <row r="28" spans="1:15" ht="12.75" customHeight="1" thickTop="1">
      <c r="A28" s="692" t="s">
        <v>312</v>
      </c>
      <c r="B28" s="694">
        <f>B20+B22+B23+B24+B25+B26+B27</f>
        <v>55138</v>
      </c>
      <c r="C28" s="694">
        <f>C18+C20+C21+C22+C23+C24+C25+C26+C27</f>
        <v>0</v>
      </c>
      <c r="D28" s="694">
        <f>D18+D20+D21+D22+D23+D24+D25+D26+D27</f>
        <v>0</v>
      </c>
      <c r="E28" s="694">
        <f>E18+E20+E21+E22+E23+E24+E25+E26+E27</f>
        <v>0</v>
      </c>
      <c r="F28" s="694">
        <f>F18+F20+F21+F22+F23+F24+F25+F26+F27</f>
        <v>0</v>
      </c>
      <c r="G28" s="694"/>
      <c r="H28" s="694">
        <f>H20+H22+H23+H24+H25+H26+H27</f>
        <v>55138</v>
      </c>
      <c r="I28" s="696" t="s">
        <v>313</v>
      </c>
      <c r="J28" s="694">
        <f>J18+J21+J23+J22</f>
        <v>69422</v>
      </c>
      <c r="K28" s="694">
        <v>955</v>
      </c>
      <c r="L28" s="694">
        <f>L18+L21+L23+L22</f>
        <v>68467</v>
      </c>
      <c r="M28" s="698"/>
      <c r="N28" s="700"/>
      <c r="O28" s="702"/>
    </row>
    <row r="29" spans="1:15" ht="13.5" thickBot="1">
      <c r="A29" s="693"/>
      <c r="B29" s="695"/>
      <c r="C29" s="695"/>
      <c r="D29" s="695"/>
      <c r="E29" s="695"/>
      <c r="F29" s="695"/>
      <c r="G29" s="695"/>
      <c r="H29" s="695"/>
      <c r="I29" s="697"/>
      <c r="J29" s="695"/>
      <c r="K29" s="695"/>
      <c r="L29" s="695"/>
      <c r="M29" s="699"/>
      <c r="N29" s="701"/>
      <c r="O29" s="703"/>
    </row>
    <row r="30" spans="1:15" ht="14.25" thickBot="1" thickTop="1">
      <c r="A30" s="394" t="s">
        <v>322</v>
      </c>
      <c r="B30" s="395"/>
      <c r="C30" s="395">
        <f>C28-G28</f>
        <v>0</v>
      </c>
      <c r="D30" s="395">
        <f>D28-H28</f>
        <v>-55138</v>
      </c>
      <c r="E30" s="395" t="e">
        <f>E28-I28</f>
        <v>#VALUE!</v>
      </c>
      <c r="F30" s="395">
        <f>F28-J28</f>
        <v>-69422</v>
      </c>
      <c r="G30" s="395"/>
      <c r="H30" s="395"/>
      <c r="I30" s="578"/>
      <c r="J30" s="395"/>
      <c r="K30" s="395"/>
      <c r="L30" s="395"/>
      <c r="M30" s="396"/>
      <c r="N30" s="331"/>
      <c r="O30" s="397"/>
    </row>
    <row r="31" spans="1:15" ht="27" customHeight="1" thickBot="1" thickTop="1">
      <c r="A31" s="398" t="s">
        <v>268</v>
      </c>
      <c r="B31" s="399">
        <f>B16+B28</f>
        <v>394552</v>
      </c>
      <c r="C31" s="399"/>
      <c r="D31" s="399"/>
      <c r="E31" s="399">
        <v>324321</v>
      </c>
      <c r="F31" s="399">
        <f>E31/B31</f>
        <v>0.8219981143169975</v>
      </c>
      <c r="G31" s="370"/>
      <c r="H31" s="399">
        <f>H16+H28</f>
        <v>369359</v>
      </c>
      <c r="I31" s="600" t="s">
        <v>268</v>
      </c>
      <c r="J31" s="399">
        <f>J16+J28</f>
        <v>380780</v>
      </c>
      <c r="K31" s="399">
        <f>K16+K28</f>
        <v>155232</v>
      </c>
      <c r="L31" s="399">
        <f>L16+L28</f>
        <v>225548</v>
      </c>
      <c r="M31" s="400"/>
      <c r="N31" s="332"/>
      <c r="O31" s="401"/>
    </row>
    <row r="32" spans="4:15" s="116" customFormat="1" ht="13.5" thickTop="1">
      <c r="D32" s="402"/>
      <c r="E32" s="402"/>
      <c r="F32" s="402"/>
      <c r="G32" s="402"/>
      <c r="H32" s="402"/>
      <c r="M32" s="403"/>
      <c r="N32" s="403"/>
      <c r="O32" s="40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</sheetData>
  <mergeCells count="40">
    <mergeCell ref="M28:M29"/>
    <mergeCell ref="N28:N29"/>
    <mergeCell ref="O28:O29"/>
    <mergeCell ref="N8:N9"/>
    <mergeCell ref="O8:O9"/>
    <mergeCell ref="I28:I29"/>
    <mergeCell ref="J28:J29"/>
    <mergeCell ref="K28:K29"/>
    <mergeCell ref="L28:L29"/>
    <mergeCell ref="E28:E29"/>
    <mergeCell ref="F28:F29"/>
    <mergeCell ref="G28:G29"/>
    <mergeCell ref="H28:H29"/>
    <mergeCell ref="A18:A19"/>
    <mergeCell ref="D18:D19"/>
    <mergeCell ref="A28:A29"/>
    <mergeCell ref="B28:B29"/>
    <mergeCell ref="C28:C29"/>
    <mergeCell ref="D28:D29"/>
    <mergeCell ref="A11:A13"/>
    <mergeCell ref="B11:B13"/>
    <mergeCell ref="G11:G13"/>
    <mergeCell ref="H11:H13"/>
    <mergeCell ref="I8:I9"/>
    <mergeCell ref="K8:K9"/>
    <mergeCell ref="L8:L9"/>
    <mergeCell ref="M8:M9"/>
    <mergeCell ref="J8:J9"/>
    <mergeCell ref="E8:E9"/>
    <mergeCell ref="F8:F9"/>
    <mergeCell ref="G8:G9"/>
    <mergeCell ref="H8:H9"/>
    <mergeCell ref="A8:A9"/>
    <mergeCell ref="B8:B9"/>
    <mergeCell ref="C8:C9"/>
    <mergeCell ref="D8:D9"/>
    <mergeCell ref="A3:N3"/>
    <mergeCell ref="A4:N4"/>
    <mergeCell ref="A5:C5"/>
    <mergeCell ref="I5:N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&amp;R7B. számú melléklet a
4/2011.(IV.1.)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O32"/>
  <sheetViews>
    <sheetView workbookViewId="0" topLeftCell="A1">
      <selection activeCell="K1" sqref="K1"/>
    </sheetView>
  </sheetViews>
  <sheetFormatPr defaultColWidth="9.140625" defaultRowHeight="12.75"/>
  <cols>
    <col min="1" max="1" width="29.00390625" style="0" customWidth="1"/>
    <col min="2" max="2" width="13.8515625" style="0" customWidth="1"/>
    <col min="3" max="3" width="0.13671875" style="0" hidden="1" customWidth="1"/>
    <col min="4" max="4" width="10.8515625" style="0" hidden="1" customWidth="1"/>
    <col min="5" max="5" width="0.13671875" style="0" hidden="1" customWidth="1"/>
    <col min="6" max="6" width="13.00390625" style="0" hidden="1" customWidth="1"/>
    <col min="7" max="7" width="11.8515625" style="0" customWidth="1"/>
    <col min="8" max="8" width="12.140625" style="0" bestFit="1" customWidth="1"/>
    <col min="9" max="9" width="18.8515625" style="0" customWidth="1"/>
    <col min="10" max="10" width="13.00390625" style="0" customWidth="1"/>
    <col min="11" max="11" width="12.57421875" style="0" customWidth="1"/>
    <col min="12" max="12" width="12.00390625" style="0" customWidth="1"/>
    <col min="13" max="13" width="14.28125" style="0" hidden="1" customWidth="1"/>
    <col min="14" max="14" width="10.8515625" style="0" hidden="1" customWidth="1"/>
    <col min="15" max="15" width="12.7109375" style="0" hidden="1" customWidth="1"/>
  </cols>
  <sheetData>
    <row r="3" spans="1:14" ht="12.75">
      <c r="A3" s="675" t="s">
        <v>439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</row>
    <row r="4" spans="1:14" ht="13.5" thickBot="1">
      <c r="A4" s="677" t="s">
        <v>291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</row>
    <row r="5" spans="1:15" ht="14.25" thickBot="1" thickTop="1">
      <c r="A5" s="651" t="s">
        <v>292</v>
      </c>
      <c r="B5" s="652"/>
      <c r="C5" s="653"/>
      <c r="D5" s="333"/>
      <c r="E5" s="334"/>
      <c r="F5" s="334"/>
      <c r="G5" s="334"/>
      <c r="H5" s="334"/>
      <c r="I5" s="654"/>
      <c r="J5" s="638"/>
      <c r="K5" s="638"/>
      <c r="L5" s="638"/>
      <c r="M5" s="639"/>
      <c r="N5" s="640"/>
      <c r="O5" s="335"/>
    </row>
    <row r="6" spans="1:15" ht="45" customHeight="1" thickBot="1" thickTop="1">
      <c r="A6" s="315" t="s">
        <v>233</v>
      </c>
      <c r="B6" s="315" t="s">
        <v>431</v>
      </c>
      <c r="C6" s="315"/>
      <c r="D6" s="315"/>
      <c r="E6" s="315"/>
      <c r="F6" s="315"/>
      <c r="G6" s="315" t="s">
        <v>436</v>
      </c>
      <c r="H6" s="315" t="s">
        <v>437</v>
      </c>
      <c r="I6" s="593" t="s">
        <v>233</v>
      </c>
      <c r="J6" s="315" t="s">
        <v>434</v>
      </c>
      <c r="K6" s="315" t="s">
        <v>436</v>
      </c>
      <c r="L6" s="315" t="s">
        <v>438</v>
      </c>
      <c r="M6" s="336"/>
      <c r="N6" s="337"/>
      <c r="O6" s="315"/>
    </row>
    <row r="7" spans="1:15" ht="13.5" thickTop="1">
      <c r="A7" s="338" t="s">
        <v>294</v>
      </c>
      <c r="B7" s="339">
        <v>137</v>
      </c>
      <c r="C7" s="340"/>
      <c r="D7" s="340"/>
      <c r="E7" s="340"/>
      <c r="F7" s="340"/>
      <c r="G7" s="340"/>
      <c r="H7" s="601">
        <v>137</v>
      </c>
      <c r="I7" s="342" t="s">
        <v>295</v>
      </c>
      <c r="J7" s="340">
        <v>22</v>
      </c>
      <c r="K7" s="340"/>
      <c r="L7" s="341">
        <v>22</v>
      </c>
      <c r="M7" s="342"/>
      <c r="N7" s="343"/>
      <c r="O7" s="344"/>
    </row>
    <row r="8" spans="1:15" ht="12.75">
      <c r="A8" s="641" t="s">
        <v>296</v>
      </c>
      <c r="B8" s="636"/>
      <c r="C8" s="645"/>
      <c r="D8" s="634"/>
      <c r="E8" s="634"/>
      <c r="F8" s="636"/>
      <c r="G8" s="636"/>
      <c r="H8" s="679"/>
      <c r="I8" s="681" t="s">
        <v>83</v>
      </c>
      <c r="J8" s="347"/>
      <c r="K8" s="707"/>
      <c r="L8" s="709">
        <v>6</v>
      </c>
      <c r="M8" s="686"/>
      <c r="N8" s="704"/>
      <c r="O8" s="705"/>
    </row>
    <row r="9" spans="1:15" ht="12.75">
      <c r="A9" s="642"/>
      <c r="B9" s="678"/>
      <c r="C9" s="645"/>
      <c r="D9" s="635"/>
      <c r="E9" s="635"/>
      <c r="F9" s="637"/>
      <c r="G9" s="678"/>
      <c r="H9" s="680"/>
      <c r="I9" s="681"/>
      <c r="J9" s="352">
        <v>6</v>
      </c>
      <c r="K9" s="708"/>
      <c r="L9" s="709"/>
      <c r="M9" s="686"/>
      <c r="N9" s="704"/>
      <c r="O9" s="706"/>
    </row>
    <row r="10" spans="1:15" ht="12.75">
      <c r="A10" s="354" t="s">
        <v>297</v>
      </c>
      <c r="B10" s="339"/>
      <c r="C10" s="355"/>
      <c r="D10" s="340"/>
      <c r="E10" s="340"/>
      <c r="F10" s="340"/>
      <c r="G10" s="340"/>
      <c r="H10" s="601"/>
      <c r="I10" s="357" t="s">
        <v>298</v>
      </c>
      <c r="J10" s="355">
        <v>1848</v>
      </c>
      <c r="K10" s="355">
        <v>1148</v>
      </c>
      <c r="L10" s="356">
        <v>700</v>
      </c>
      <c r="M10" s="357"/>
      <c r="N10" s="358"/>
      <c r="O10" s="359"/>
    </row>
    <row r="11" spans="1:15" ht="25.5">
      <c r="A11" s="641" t="s">
        <v>315</v>
      </c>
      <c r="B11" s="634"/>
      <c r="C11" s="355"/>
      <c r="D11" s="355"/>
      <c r="E11" s="355"/>
      <c r="F11" s="355"/>
      <c r="G11" s="634"/>
      <c r="H11" s="712"/>
      <c r="I11" s="594" t="s">
        <v>299</v>
      </c>
      <c r="J11" s="340">
        <v>8</v>
      </c>
      <c r="K11" s="360"/>
      <c r="L11" s="356">
        <v>8</v>
      </c>
      <c r="M11" s="348"/>
      <c r="N11" s="349"/>
      <c r="O11" s="353"/>
    </row>
    <row r="12" spans="1:15" ht="12.75">
      <c r="A12" s="642"/>
      <c r="B12" s="710"/>
      <c r="C12" s="355"/>
      <c r="D12" s="355"/>
      <c r="E12" s="355"/>
      <c r="F12" s="355"/>
      <c r="G12" s="711"/>
      <c r="H12" s="713"/>
      <c r="I12" s="594" t="s">
        <v>226</v>
      </c>
      <c r="J12" s="340">
        <v>627</v>
      </c>
      <c r="K12" s="362">
        <v>127</v>
      </c>
      <c r="L12" s="356">
        <v>500</v>
      </c>
      <c r="M12" s="348"/>
      <c r="N12" s="349"/>
      <c r="O12" s="353"/>
    </row>
    <row r="13" spans="1:15" ht="12.75">
      <c r="A13" s="384" t="s">
        <v>47</v>
      </c>
      <c r="B13" s="575">
        <v>40</v>
      </c>
      <c r="C13" s="355"/>
      <c r="D13" s="355"/>
      <c r="E13" s="355"/>
      <c r="F13" s="355"/>
      <c r="G13" s="345">
        <v>40</v>
      </c>
      <c r="H13" s="603"/>
      <c r="I13" s="594" t="s">
        <v>154</v>
      </c>
      <c r="J13" s="340"/>
      <c r="K13" s="362"/>
      <c r="L13" s="356"/>
      <c r="M13" s="348"/>
      <c r="N13" s="349"/>
      <c r="O13" s="353"/>
    </row>
    <row r="14" spans="1:15" ht="12.75">
      <c r="A14" s="363" t="s">
        <v>300</v>
      </c>
      <c r="B14" s="350">
        <v>2208</v>
      </c>
      <c r="C14" s="364"/>
      <c r="D14" s="365"/>
      <c r="E14" s="365"/>
      <c r="F14" s="365"/>
      <c r="G14" s="345">
        <v>890</v>
      </c>
      <c r="H14" s="603">
        <v>1318</v>
      </c>
      <c r="I14" s="595"/>
      <c r="J14" s="340"/>
      <c r="K14" s="346"/>
      <c r="L14" s="366"/>
      <c r="M14" s="348"/>
      <c r="N14" s="349"/>
      <c r="O14" s="353"/>
    </row>
    <row r="15" spans="1:15" ht="13.5" thickBot="1">
      <c r="A15" s="367" t="s">
        <v>301</v>
      </c>
      <c r="B15" s="339"/>
      <c r="C15" s="364"/>
      <c r="D15" s="365"/>
      <c r="E15" s="365"/>
      <c r="F15" s="365"/>
      <c r="G15" s="368"/>
      <c r="H15" s="604"/>
      <c r="I15" s="595" t="s">
        <v>302</v>
      </c>
      <c r="J15" s="340"/>
      <c r="K15" s="346"/>
      <c r="L15" s="366"/>
      <c r="M15" s="348"/>
      <c r="N15" s="349"/>
      <c r="O15" s="353"/>
    </row>
    <row r="16" spans="1:15" ht="27" thickBot="1" thickTop="1">
      <c r="A16" s="369" t="s">
        <v>316</v>
      </c>
      <c r="B16" s="370">
        <f>SUM(B7:B15)</f>
        <v>2385</v>
      </c>
      <c r="C16" s="370"/>
      <c r="D16" s="370"/>
      <c r="E16" s="370"/>
      <c r="F16" s="370"/>
      <c r="G16" s="370">
        <f>SUM(G7:G15)</f>
        <v>930</v>
      </c>
      <c r="H16" s="370">
        <f>SUM(H7:H15)</f>
        <v>1455</v>
      </c>
      <c r="I16" s="596" t="s">
        <v>304</v>
      </c>
      <c r="J16" s="371">
        <f>SUM(J7:J15)</f>
        <v>2511</v>
      </c>
      <c r="K16" s="371">
        <f>SUM(K7:K15)</f>
        <v>1275</v>
      </c>
      <c r="L16" s="371">
        <f>SUM(L7:L15)</f>
        <v>1236</v>
      </c>
      <c r="M16" s="372"/>
      <c r="N16" s="373"/>
      <c r="O16" s="374"/>
    </row>
    <row r="17" spans="1:15" ht="14.25" thickBot="1" thickTop="1">
      <c r="A17" s="369" t="s">
        <v>317</v>
      </c>
      <c r="B17" s="370"/>
      <c r="C17" s="370">
        <f>C16-G16</f>
        <v>-930</v>
      </c>
      <c r="D17" s="370">
        <f>D16-H16</f>
        <v>-1455</v>
      </c>
      <c r="E17" s="370" t="e">
        <f>E16-I16</f>
        <v>#VALUE!</v>
      </c>
      <c r="F17" s="370">
        <f>F16-J16</f>
        <v>-2511</v>
      </c>
      <c r="G17" s="370"/>
      <c r="H17" s="370"/>
      <c r="I17" s="596"/>
      <c r="J17" s="371"/>
      <c r="K17" s="371"/>
      <c r="L17" s="371"/>
      <c r="M17" s="372"/>
      <c r="N17" s="373"/>
      <c r="O17" s="374"/>
    </row>
    <row r="18" spans="1:15" ht="27.75" customHeight="1" thickTop="1">
      <c r="A18" s="687" t="s">
        <v>305</v>
      </c>
      <c r="B18" s="339"/>
      <c r="C18" s="361"/>
      <c r="D18" s="689"/>
      <c r="E18" s="361"/>
      <c r="F18" s="351"/>
      <c r="G18" s="361"/>
      <c r="H18" s="602"/>
      <c r="I18" s="597" t="s">
        <v>306</v>
      </c>
      <c r="J18" s="340"/>
      <c r="K18" s="375"/>
      <c r="L18" s="376"/>
      <c r="M18" s="348"/>
      <c r="N18" s="377"/>
      <c r="O18" s="353"/>
    </row>
    <row r="19" spans="1:15" ht="12.75" hidden="1">
      <c r="A19" s="642"/>
      <c r="B19" s="339"/>
      <c r="C19" s="351"/>
      <c r="D19" s="637"/>
      <c r="E19" s="378"/>
      <c r="F19" s="379"/>
      <c r="G19" s="380"/>
      <c r="H19" s="605"/>
      <c r="I19" s="381"/>
      <c r="J19" s="340"/>
      <c r="K19" s="382"/>
      <c r="L19" s="356"/>
      <c r="M19" s="381"/>
      <c r="N19" s="381"/>
      <c r="O19" s="383"/>
    </row>
    <row r="20" spans="1:15" ht="12.75">
      <c r="A20" s="384" t="s">
        <v>297</v>
      </c>
      <c r="B20" s="339"/>
      <c r="C20" s="345"/>
      <c r="D20" s="355"/>
      <c r="E20" s="385"/>
      <c r="F20" s="351"/>
      <c r="G20" s="345"/>
      <c r="H20" s="603"/>
      <c r="I20" s="598" t="s">
        <v>226</v>
      </c>
      <c r="J20" s="340"/>
      <c r="K20" s="386"/>
      <c r="L20" s="356"/>
      <c r="M20" s="357"/>
      <c r="N20" s="387"/>
      <c r="O20" s="359"/>
    </row>
    <row r="21" spans="1:15" ht="12.75">
      <c r="A21" s="354"/>
      <c r="B21" s="339"/>
      <c r="C21" s="355"/>
      <c r="D21" s="355"/>
      <c r="E21" s="355"/>
      <c r="F21" s="355"/>
      <c r="G21" s="388"/>
      <c r="H21" s="606"/>
      <c r="I21" s="599" t="s">
        <v>318</v>
      </c>
      <c r="J21" s="340"/>
      <c r="K21" s="389"/>
      <c r="L21" s="356"/>
      <c r="M21" s="357"/>
      <c r="N21" s="358"/>
      <c r="O21" s="359"/>
    </row>
    <row r="22" spans="1:15" ht="12.75">
      <c r="A22" s="390" t="s">
        <v>319</v>
      </c>
      <c r="B22" s="339"/>
      <c r="C22" s="364"/>
      <c r="D22" s="364"/>
      <c r="E22" s="364"/>
      <c r="F22" s="364"/>
      <c r="G22" s="385"/>
      <c r="H22" s="607"/>
      <c r="I22" s="387" t="s">
        <v>302</v>
      </c>
      <c r="J22" s="340"/>
      <c r="K22" s="355"/>
      <c r="L22" s="356"/>
      <c r="M22" s="392"/>
      <c r="N22" s="391"/>
      <c r="O22" s="393"/>
    </row>
    <row r="23" spans="1:15" ht="12.75">
      <c r="A23" s="390" t="s">
        <v>309</v>
      </c>
      <c r="B23" s="339"/>
      <c r="C23" s="364"/>
      <c r="D23" s="364"/>
      <c r="E23" s="364"/>
      <c r="F23" s="364"/>
      <c r="G23" s="364"/>
      <c r="H23" s="607"/>
      <c r="I23" s="357" t="s">
        <v>310</v>
      </c>
      <c r="J23" s="340"/>
      <c r="K23" s="364"/>
      <c r="L23" s="356"/>
      <c r="M23" s="392"/>
      <c r="N23" s="391"/>
      <c r="O23" s="393"/>
    </row>
    <row r="24" spans="1:15" ht="12.75">
      <c r="A24" s="390" t="s">
        <v>41</v>
      </c>
      <c r="B24" s="339"/>
      <c r="C24" s="364"/>
      <c r="D24" s="364"/>
      <c r="E24" s="364"/>
      <c r="F24" s="364"/>
      <c r="G24" s="364"/>
      <c r="H24" s="607"/>
      <c r="I24" s="392"/>
      <c r="J24" s="340"/>
      <c r="K24" s="364"/>
      <c r="L24" s="356"/>
      <c r="M24" s="392"/>
      <c r="N24" s="391"/>
      <c r="O24" s="393"/>
    </row>
    <row r="25" spans="1:15" ht="12.75">
      <c r="A25" s="390" t="s">
        <v>320</v>
      </c>
      <c r="B25" s="339"/>
      <c r="C25" s="364"/>
      <c r="D25" s="364"/>
      <c r="E25" s="364"/>
      <c r="F25" s="364"/>
      <c r="G25" s="364"/>
      <c r="H25" s="607"/>
      <c r="I25" s="392"/>
      <c r="J25" s="340"/>
      <c r="K25" s="364"/>
      <c r="L25" s="356"/>
      <c r="M25" s="392"/>
      <c r="N25" s="391"/>
      <c r="O25" s="393"/>
    </row>
    <row r="26" spans="1:15" ht="12.75">
      <c r="A26" s="390" t="s">
        <v>321</v>
      </c>
      <c r="B26" s="339"/>
      <c r="C26" s="364"/>
      <c r="D26" s="364"/>
      <c r="E26" s="364"/>
      <c r="F26" s="364"/>
      <c r="G26" s="364"/>
      <c r="H26" s="607"/>
      <c r="I26" s="392"/>
      <c r="J26" s="340"/>
      <c r="K26" s="364"/>
      <c r="L26" s="356"/>
      <c r="M26" s="392"/>
      <c r="N26" s="391"/>
      <c r="O26" s="393"/>
    </row>
    <row r="27" spans="1:15" ht="13.5" thickBot="1">
      <c r="A27" s="390" t="s">
        <v>301</v>
      </c>
      <c r="B27" s="339"/>
      <c r="C27" s="364"/>
      <c r="D27" s="364"/>
      <c r="E27" s="364"/>
      <c r="F27" s="364"/>
      <c r="G27" s="364"/>
      <c r="H27" s="607"/>
      <c r="I27" s="392"/>
      <c r="J27" s="364"/>
      <c r="K27" s="364"/>
      <c r="L27" s="366"/>
      <c r="M27" s="392"/>
      <c r="N27" s="391"/>
      <c r="O27" s="393"/>
    </row>
    <row r="28" spans="1:15" ht="12.75" customHeight="1" thickTop="1">
      <c r="A28" s="692" t="s">
        <v>312</v>
      </c>
      <c r="B28" s="694">
        <f>B18+B20+B23+B24+B27+B26</f>
        <v>0</v>
      </c>
      <c r="C28" s="694">
        <f>C18+C20+C21+C22+C23+C24+C25+C26+C27</f>
        <v>0</v>
      </c>
      <c r="D28" s="694">
        <f>D18+D20+D21+D22+D23+D24+D25+D26+D27</f>
        <v>0</v>
      </c>
      <c r="E28" s="694">
        <f>E18+E20+E21+E22+E23+E24+E25+E26+E27</f>
        <v>0</v>
      </c>
      <c r="F28" s="694">
        <f>F18+F20+F21+F22+F23+F24+F25+F26+F27</f>
        <v>0</v>
      </c>
      <c r="G28" s="694"/>
      <c r="H28" s="694">
        <f>H18+H20+H23+H24+H27+B26</f>
        <v>0</v>
      </c>
      <c r="I28" s="696" t="s">
        <v>313</v>
      </c>
      <c r="J28" s="694"/>
      <c r="K28" s="694"/>
      <c r="L28" s="694"/>
      <c r="M28" s="698"/>
      <c r="N28" s="700"/>
      <c r="O28" s="702"/>
    </row>
    <row r="29" spans="1:15" ht="13.5" thickBot="1">
      <c r="A29" s="693"/>
      <c r="B29" s="695"/>
      <c r="C29" s="695"/>
      <c r="D29" s="695"/>
      <c r="E29" s="695"/>
      <c r="F29" s="695"/>
      <c r="G29" s="695"/>
      <c r="H29" s="695"/>
      <c r="I29" s="697"/>
      <c r="J29" s="695"/>
      <c r="K29" s="695"/>
      <c r="L29" s="695"/>
      <c r="M29" s="699"/>
      <c r="N29" s="701"/>
      <c r="O29" s="703"/>
    </row>
    <row r="30" spans="1:15" ht="14.25" thickBot="1" thickTop="1">
      <c r="A30" s="394" t="s">
        <v>322</v>
      </c>
      <c r="B30" s="395"/>
      <c r="C30" s="395">
        <f>C28-G28</f>
        <v>0</v>
      </c>
      <c r="D30" s="395">
        <f>D28-H28</f>
        <v>0</v>
      </c>
      <c r="E30" s="395" t="e">
        <f>E28-I28</f>
        <v>#VALUE!</v>
      </c>
      <c r="F30" s="395">
        <f>F28-J28</f>
        <v>0</v>
      </c>
      <c r="G30" s="395"/>
      <c r="H30" s="395"/>
      <c r="I30" s="578"/>
      <c r="J30" s="395"/>
      <c r="K30" s="395"/>
      <c r="L30" s="395"/>
      <c r="M30" s="396"/>
      <c r="N30" s="331"/>
      <c r="O30" s="397"/>
    </row>
    <row r="31" spans="1:15" ht="27" customHeight="1" thickBot="1" thickTop="1">
      <c r="A31" s="398" t="s">
        <v>268</v>
      </c>
      <c r="B31" s="399">
        <f>B16+B28</f>
        <v>2385</v>
      </c>
      <c r="C31" s="399"/>
      <c r="D31" s="399"/>
      <c r="E31" s="399">
        <v>324321</v>
      </c>
      <c r="F31" s="399">
        <f>E31/B31</f>
        <v>135.98364779874214</v>
      </c>
      <c r="G31" s="399">
        <f>G16+G28</f>
        <v>930</v>
      </c>
      <c r="H31" s="399">
        <f>H16+H28</f>
        <v>1455</v>
      </c>
      <c r="I31" s="600" t="s">
        <v>268</v>
      </c>
      <c r="J31" s="399">
        <f>J16+J28</f>
        <v>2511</v>
      </c>
      <c r="K31" s="399">
        <f>K16+K28</f>
        <v>1275</v>
      </c>
      <c r="L31" s="399">
        <f>L16+L28</f>
        <v>1236</v>
      </c>
      <c r="M31" s="400"/>
      <c r="N31" s="332"/>
      <c r="O31" s="401"/>
    </row>
    <row r="32" spans="4:15" s="116" customFormat="1" ht="13.5" thickTop="1">
      <c r="D32" s="402"/>
      <c r="E32" s="402"/>
      <c r="F32" s="402"/>
      <c r="G32" s="402"/>
      <c r="H32" s="402"/>
      <c r="M32" s="403"/>
      <c r="N32" s="403"/>
      <c r="O32" s="404"/>
    </row>
  </sheetData>
  <mergeCells count="39">
    <mergeCell ref="A11:A12"/>
    <mergeCell ref="B11:B12"/>
    <mergeCell ref="G11:G12"/>
    <mergeCell ref="H11:H12"/>
    <mergeCell ref="A3:N3"/>
    <mergeCell ref="A4:N4"/>
    <mergeCell ref="A5:C5"/>
    <mergeCell ref="I5:N5"/>
    <mergeCell ref="A8:A9"/>
    <mergeCell ref="B8:B9"/>
    <mergeCell ref="C8:C9"/>
    <mergeCell ref="D8:D9"/>
    <mergeCell ref="E8:E9"/>
    <mergeCell ref="F8:F9"/>
    <mergeCell ref="G8:G9"/>
    <mergeCell ref="H8:H9"/>
    <mergeCell ref="N8:N9"/>
    <mergeCell ref="O8:O9"/>
    <mergeCell ref="I8:I9"/>
    <mergeCell ref="K8:K9"/>
    <mergeCell ref="L8:L9"/>
    <mergeCell ref="M8:M9"/>
    <mergeCell ref="A18:A19"/>
    <mergeCell ref="D18:D19"/>
    <mergeCell ref="A28:A29"/>
    <mergeCell ref="B28:B29"/>
    <mergeCell ref="C28:C29"/>
    <mergeCell ref="D28:D29"/>
    <mergeCell ref="E28:E29"/>
    <mergeCell ref="F28:F29"/>
    <mergeCell ref="G28:G29"/>
    <mergeCell ref="H28:H29"/>
    <mergeCell ref="M28:M29"/>
    <mergeCell ref="N28:N29"/>
    <mergeCell ref="O28:O29"/>
    <mergeCell ref="I28:I29"/>
    <mergeCell ref="J28:J29"/>
    <mergeCell ref="K28:K29"/>
    <mergeCell ref="L28:L2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&amp;R7C. számú melléklet a
4/2011.(IV.1.)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0" sqref="B10"/>
    </sheetView>
  </sheetViews>
  <sheetFormatPr defaultColWidth="9.140625" defaultRowHeight="12.75"/>
  <cols>
    <col min="1" max="1" width="57.00390625" style="0" customWidth="1"/>
    <col min="2" max="2" width="24.421875" style="0" customWidth="1"/>
  </cols>
  <sheetData>
    <row r="1" spans="1:2" ht="33" customHeight="1">
      <c r="A1" s="300" t="s">
        <v>233</v>
      </c>
      <c r="B1" s="300" t="s">
        <v>450</v>
      </c>
    </row>
    <row r="2" spans="1:2" ht="32.25" customHeight="1">
      <c r="A2" s="74" t="s">
        <v>350</v>
      </c>
      <c r="B2" s="452">
        <v>334350</v>
      </c>
    </row>
    <row r="3" spans="1:2" ht="33" customHeight="1">
      <c r="A3" s="74" t="s">
        <v>351</v>
      </c>
      <c r="B3" s="452">
        <v>46345</v>
      </c>
    </row>
    <row r="4" spans="1:2" ht="33" customHeight="1">
      <c r="A4" s="74" t="s">
        <v>352</v>
      </c>
      <c r="B4" s="452">
        <v>0</v>
      </c>
    </row>
    <row r="5" spans="1:2" s="455" customFormat="1" ht="33" customHeight="1">
      <c r="A5" s="453" t="s">
        <v>353</v>
      </c>
      <c r="B5" s="454">
        <f>SUM(B2:B4)</f>
        <v>380695</v>
      </c>
    </row>
    <row r="6" spans="1:2" ht="33" customHeight="1">
      <c r="A6" s="74"/>
      <c r="B6" s="452"/>
    </row>
    <row r="7" spans="1:2" ht="33" customHeight="1">
      <c r="A7" s="74" t="s">
        <v>354</v>
      </c>
      <c r="B7" s="452">
        <v>0</v>
      </c>
    </row>
    <row r="8" spans="1:2" ht="33" customHeight="1">
      <c r="A8" s="74" t="s">
        <v>355</v>
      </c>
      <c r="B8" s="452">
        <v>503952</v>
      </c>
    </row>
    <row r="9" spans="1:2" ht="33" customHeight="1">
      <c r="A9" s="74" t="s">
        <v>356</v>
      </c>
      <c r="B9" s="452">
        <v>1008508</v>
      </c>
    </row>
    <row r="10" spans="1:2" ht="33" customHeight="1">
      <c r="A10" s="74" t="s">
        <v>357</v>
      </c>
      <c r="B10" s="452">
        <v>119742</v>
      </c>
    </row>
    <row r="11" spans="1:2" ht="33" customHeight="1">
      <c r="A11" s="74" t="s">
        <v>358</v>
      </c>
      <c r="B11" s="452">
        <v>110000</v>
      </c>
    </row>
    <row r="12" spans="1:2" ht="33" customHeight="1">
      <c r="A12" s="74" t="s">
        <v>359</v>
      </c>
      <c r="B12" s="452">
        <v>33968</v>
      </c>
    </row>
    <row r="13" spans="1:2" ht="33" customHeight="1">
      <c r="A13" s="74"/>
      <c r="B13" s="452"/>
    </row>
    <row r="14" spans="1:2" s="455" customFormat="1" ht="33" customHeight="1">
      <c r="A14" s="453" t="s">
        <v>360</v>
      </c>
      <c r="B14" s="454">
        <f>SUM(B7:B13)</f>
        <v>1776170</v>
      </c>
    </row>
    <row r="15" spans="1:2" ht="33" customHeight="1">
      <c r="A15" s="74" t="s">
        <v>459</v>
      </c>
      <c r="B15" s="452">
        <v>15110</v>
      </c>
    </row>
    <row r="16" spans="1:2" ht="33" customHeight="1">
      <c r="A16" s="75" t="s">
        <v>235</v>
      </c>
      <c r="B16" s="456">
        <f>B5+B14+B15</f>
        <v>2171975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&amp;R8A. számú mellékleta 
4/2011.(IV.1.)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E17"/>
  <sheetViews>
    <sheetView workbookViewId="0" topLeftCell="A1">
      <selection activeCell="I17" sqref="I17"/>
    </sheetView>
  </sheetViews>
  <sheetFormatPr defaultColWidth="9.140625" defaultRowHeight="12.75"/>
  <cols>
    <col min="1" max="1" width="10.140625" style="0" bestFit="1" customWidth="1"/>
    <col min="3" max="3" width="13.00390625" style="0" customWidth="1"/>
    <col min="5" max="5" width="12.57421875" style="405" bestFit="1" customWidth="1"/>
  </cols>
  <sheetData>
    <row r="4" spans="1:5" s="75" customFormat="1" ht="15.75">
      <c r="A4" s="75" t="s">
        <v>324</v>
      </c>
      <c r="E4" s="76"/>
    </row>
    <row r="5" ht="15.75">
      <c r="D5" s="75">
        <v>2010</v>
      </c>
    </row>
    <row r="9" spans="1:5" ht="24" customHeight="1">
      <c r="A9" s="406">
        <v>40520</v>
      </c>
      <c r="B9" s="119" t="s">
        <v>447</v>
      </c>
      <c r="C9" s="407"/>
      <c r="D9" s="408"/>
      <c r="E9" s="409">
        <v>75900</v>
      </c>
    </row>
    <row r="10" spans="1:5" ht="24" customHeight="1">
      <c r="A10" s="406">
        <v>40532</v>
      </c>
      <c r="B10" s="119" t="s">
        <v>325</v>
      </c>
      <c r="C10" s="407"/>
      <c r="D10" s="408"/>
      <c r="E10" s="409">
        <v>15914</v>
      </c>
    </row>
    <row r="11" spans="1:5" ht="24" customHeight="1">
      <c r="A11" s="406">
        <v>40532</v>
      </c>
      <c r="B11" s="119" t="s">
        <v>325</v>
      </c>
      <c r="C11" s="407"/>
      <c r="D11" s="408"/>
      <c r="E11" s="409">
        <v>15914</v>
      </c>
    </row>
    <row r="12" spans="1:5" ht="24" customHeight="1">
      <c r="A12" s="406">
        <v>40523</v>
      </c>
      <c r="B12" s="119" t="s">
        <v>325</v>
      </c>
      <c r="C12" s="407"/>
      <c r="D12" s="408"/>
      <c r="E12" s="409">
        <v>6125</v>
      </c>
    </row>
    <row r="13" spans="1:5" ht="24" customHeight="1">
      <c r="A13" s="406">
        <v>40523</v>
      </c>
      <c r="B13" s="119" t="s">
        <v>325</v>
      </c>
      <c r="C13" s="407"/>
      <c r="D13" s="408"/>
      <c r="E13" s="409">
        <v>10610</v>
      </c>
    </row>
    <row r="14" spans="1:5" ht="24" customHeight="1">
      <c r="A14" s="406">
        <v>40526</v>
      </c>
      <c r="B14" s="119" t="s">
        <v>448</v>
      </c>
      <c r="C14" s="407"/>
      <c r="D14" s="408"/>
      <c r="E14" s="409">
        <v>180000</v>
      </c>
    </row>
    <row r="15" spans="1:5" ht="24" customHeight="1">
      <c r="A15" s="406">
        <v>40540</v>
      </c>
      <c r="B15" s="407" t="s">
        <v>326</v>
      </c>
      <c r="C15" s="410"/>
      <c r="D15" s="408"/>
      <c r="E15" s="409">
        <v>527395</v>
      </c>
    </row>
    <row r="16" spans="1:5" ht="24" customHeight="1">
      <c r="A16" s="406">
        <v>40535</v>
      </c>
      <c r="B16" s="119" t="s">
        <v>65</v>
      </c>
      <c r="C16" s="407"/>
      <c r="D16" s="408"/>
      <c r="E16" s="409">
        <v>143333</v>
      </c>
    </row>
    <row r="17" spans="1:5" s="415" customFormat="1" ht="24" customHeight="1">
      <c r="A17" s="411"/>
      <c r="B17" s="411" t="s">
        <v>327</v>
      </c>
      <c r="C17" s="412"/>
      <c r="D17" s="413"/>
      <c r="E17" s="414">
        <f>SUM(E9:E16)</f>
        <v>975191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&amp;R8B. számú melléklet a
4/2011.(IV.1.)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Electra</dc:creator>
  <cp:keywords/>
  <dc:description/>
  <cp:lastModifiedBy>Pollák Csaba</cp:lastModifiedBy>
  <cp:lastPrinted>2011-03-22T14:08:13Z</cp:lastPrinted>
  <dcterms:created xsi:type="dcterms:W3CDTF">2009-07-29T05:56:21Z</dcterms:created>
  <dcterms:modified xsi:type="dcterms:W3CDTF">2011-03-23T14:54:18Z</dcterms:modified>
  <cp:category/>
  <cp:version/>
  <cp:contentType/>
  <cp:contentStatus/>
</cp:coreProperties>
</file>